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9560" activeTab="1"/>
  </bookViews>
  <sheets>
    <sheet name="Serie_chrono" sheetId="1" r:id="rId1"/>
    <sheet name="Data-R" sheetId="2" r:id="rId2"/>
  </sheets>
  <externalReferences>
    <externalReference r:id="rId5"/>
    <externalReference r:id="rId6"/>
  </externalReferences>
  <definedNames>
    <definedName name="_AMO_XmlVersion" hidden="1">"'1'"</definedName>
    <definedName name="act">#REF!</definedName>
    <definedName name="D_è">#REF!</definedName>
    <definedName name="opcvmmextdev">#REF!</definedName>
    <definedName name="opcvmmexteur">#REF!</definedName>
    <definedName name="opcvmmintdev">#REF!</definedName>
    <definedName name="opcvmminteur">#REF!</definedName>
    <definedName name="opcvmnmextdev">#REF!</definedName>
    <definedName name="opcvmnmexteur">#REF!</definedName>
    <definedName name="opcvmnmintdev">#REF!</definedName>
    <definedName name="opcvmnminteur">#REF!</definedName>
    <definedName name="series_chrono" localSheetId="0">'Serie_chrono'!$C$5:$Q$46</definedName>
    <definedName name="X__Position_exterieure_REFERENTIEL_Cours_de_change_basecourschange_sas7bdat_2">#REF!</definedName>
    <definedName name="X__Position_exterieure_Tables_SAS_POS_base_enc_sas7bdat">#REF!</definedName>
    <definedName name="X__Position_exterieure_Tables_SAS_POS_flux_t200704_sd20_sas7bdat">#REF!</definedName>
    <definedName name="_xlnm.Print_Area" localSheetId="0">'Serie_chrono'!$A$1:$P$49</definedName>
  </definedNames>
  <calcPr fullCalcOnLoad="1"/>
</workbook>
</file>

<file path=xl/sharedStrings.xml><?xml version="1.0" encoding="utf-8"?>
<sst xmlns="http://schemas.openxmlformats.org/spreadsheetml/2006/main" count="98" uniqueCount="83">
  <si>
    <t>Séries chronologiques de la position extérieure de 1995 à 2009</t>
  </si>
  <si>
    <t xml:space="preserve">Investissements directs </t>
  </si>
  <si>
    <t>Q:FR:N:8:500_B:N:A1:E</t>
  </si>
  <si>
    <t xml:space="preserve">      en valeur comptable (a)</t>
  </si>
  <si>
    <t>Q:FR:N:8:500_M:N:A1:E</t>
  </si>
  <si>
    <t xml:space="preserve">      en valeur de marché (b)(c)</t>
  </si>
  <si>
    <t>Q:FR:N:8:505_B:N:A1:E</t>
  </si>
  <si>
    <t xml:space="preserve">   Français à l'étranger
      en valeur comptable (a)</t>
  </si>
  <si>
    <t>Q:FR:N:8:505_M:N:A1:E</t>
  </si>
  <si>
    <t>Q:FR:N:8:555_B:N:A1:E</t>
  </si>
  <si>
    <t xml:space="preserve">   Étrangers en France
      en valeur comptable (a)</t>
  </si>
  <si>
    <t>Q:FR:N:8:555_M:N:A1:E</t>
  </si>
  <si>
    <t>Q:FR:N:8:600:N:A1:E</t>
  </si>
  <si>
    <t xml:space="preserve">Investissements de portefeuille </t>
  </si>
  <si>
    <t>Q:FR:N:8:602:N:A1:E</t>
  </si>
  <si>
    <t xml:space="preserve">   Titres étrangers</t>
  </si>
  <si>
    <t>Q:FR:N:8:610:N:A1:E</t>
  </si>
  <si>
    <t xml:space="preserve">              Actions et titres d'OPCVM</t>
  </si>
  <si>
    <t>Q:FR:N:8:620:N:A1:E</t>
  </si>
  <si>
    <t xml:space="preserve">              Obligations et assimilés</t>
  </si>
  <si>
    <t>Q:FR:N:8:630:N:A1:E</t>
  </si>
  <si>
    <t xml:space="preserve">              Instruments du marché monétaire</t>
  </si>
  <si>
    <t>Q:FR:N:8:652:N:A1:E</t>
  </si>
  <si>
    <t xml:space="preserve">   Titres français</t>
  </si>
  <si>
    <t>Q:FR:N:8:660:N:A1:E</t>
  </si>
  <si>
    <t>Q:FR:N:8:670:N:A1:E</t>
  </si>
  <si>
    <t>Q:FR:N:8:680:N:A1:E</t>
  </si>
  <si>
    <t>Q:FR:N:8:690:N:A1:E</t>
  </si>
  <si>
    <t xml:space="preserve">        Pour mémoire valeurs du Trésor</t>
  </si>
  <si>
    <t>Q:FR:N:8:910:N:A1:E</t>
  </si>
  <si>
    <t>Produits financiers dérivés</t>
  </si>
  <si>
    <t>Q:FR:N:8:900:N:A1:E</t>
  </si>
  <si>
    <t xml:space="preserve">   Avoirs</t>
  </si>
  <si>
    <t>Q:FR:N:8:905:N:A1:E</t>
  </si>
  <si>
    <t xml:space="preserve">   Engagements</t>
  </si>
  <si>
    <t>Q:FR:N:8:700:N:A1:E</t>
  </si>
  <si>
    <t>Autres investissements (hors avoirs de réserve)</t>
  </si>
  <si>
    <t>Q:FR:N:8:700_6:N:A1:E</t>
  </si>
  <si>
    <t xml:space="preserve">   Crédits commerciaux et avances à la commande</t>
  </si>
  <si>
    <t>Q:FR:N:8:706:N:A1:E</t>
  </si>
  <si>
    <t xml:space="preserve">      Créances </t>
  </si>
  <si>
    <t>Q:FR:N:8:756:N:A1:E</t>
  </si>
  <si>
    <t xml:space="preserve">      Engagements</t>
  </si>
  <si>
    <t>Q:FR:N:8:700_1:N:A1:E</t>
  </si>
  <si>
    <t xml:space="preserve">   Autres investissements de la banque de France</t>
  </si>
  <si>
    <t>Q:FR:N:8:701_1:N:A1:E</t>
  </si>
  <si>
    <t>Q:FR:N:8:751_1:N:A1:E</t>
  </si>
  <si>
    <t>formule</t>
  </si>
  <si>
    <t xml:space="preserve">   Autres investissements des administrations publiques</t>
  </si>
  <si>
    <t>Q:FR:N:8:704_1:N:A1:E</t>
  </si>
  <si>
    <t>Q:FR:N:8:754_1:N:A1:E</t>
  </si>
  <si>
    <t>Q:FR:N:8:700_3:N:A1:E</t>
  </si>
  <si>
    <t xml:space="preserve">   Position dépôts/crédits des IFM</t>
  </si>
  <si>
    <t>Q:FR:N:8:705:N:A1:E</t>
  </si>
  <si>
    <t>Q:FR:N:8:755:N:A1:E</t>
  </si>
  <si>
    <t>Q:FR:N:8:700_42:N:A1:E</t>
  </si>
  <si>
    <t xml:space="preserve">   Position dépôts-crédits des autres secteurs (d)</t>
  </si>
  <si>
    <t>Q:FR:N:8:728_1:N:A1:E</t>
  </si>
  <si>
    <t>Q:FR:N:8:779_1:N:A1:E</t>
  </si>
  <si>
    <t>Q:FR:N:8:802:N:A1:E</t>
  </si>
  <si>
    <t>Avoirs de réserve</t>
  </si>
  <si>
    <t>Q:FR:N:8:988_B:N:A1:E</t>
  </si>
  <si>
    <t xml:space="preserve">       Total créances
avec les investissements directs en valeur comptable</t>
  </si>
  <si>
    <t>Q:FR:N:8:988_M:N:A1:E</t>
  </si>
  <si>
    <t>avec les investissements directs en valeur de marché (b)</t>
  </si>
  <si>
    <t>Q:FR:N:8:989_B:N:A1:E</t>
  </si>
  <si>
    <t xml:space="preserve">      Total engagements
avec les investissements directs en valeur comptable</t>
  </si>
  <si>
    <t>Q:FR:N:8:989_M:N:A1:E</t>
  </si>
  <si>
    <t>Q:FR:N:8:995_B:N:A1:E</t>
  </si>
  <si>
    <t xml:space="preserve">      Position extérieure
avec les investissements directs en valeur comptable</t>
  </si>
  <si>
    <t>Q:FR:N:8:995_M:N:A1:E</t>
  </si>
  <si>
    <t>(a) les stocks d'investissements directs en valeur comptable pour 2009 sont estimés à partir des encours à fin 2008, des flux d'investissements directs de l'année 2009 et de la prise en compte des variations de change pour les positions en devises.</t>
  </si>
  <si>
    <t>(c) Les stocks d'investissements directs en valeur de marché à fin 2009 sont établis à partir des encours comptables estimés, valorisés en fonction de l'évolution des ratios de capitalisation boursière des sociétés du CAC 40.</t>
  </si>
  <si>
    <t>(d) Sociétés non financières, sociétés d'assurance, entreprises d'investissement, OPCVM non monétaires.</t>
  </si>
  <si>
    <t>codes séries</t>
  </si>
  <si>
    <t>(b) Rupture méthodologique à partir de 2000 et révision des données de 2000 à 2008</t>
  </si>
  <si>
    <t>FDI</t>
  </si>
  <si>
    <t>Portfolio investments</t>
  </si>
  <si>
    <t>Other investments</t>
  </si>
  <si>
    <t>Derivatives</t>
  </si>
  <si>
    <t>Reserves</t>
  </si>
  <si>
    <t>Total</t>
  </si>
  <si>
    <t>Composition of the gross foreign assets of France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</si>
</sst>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0.000"/>
    <numFmt numFmtId="173" formatCode="#,##0.0"/>
    <numFmt numFmtId="17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color indexed="2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0"/>
    </font>
    <font>
      <sz val="16"/>
      <color indexed="8"/>
      <name val="Arial"/>
      <family val="0"/>
    </font>
    <font>
      <b/>
      <sz val="16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0"/>
    </font>
    <font>
      <sz val="16"/>
      <color theme="1"/>
      <name val="Arial"/>
      <family val="0"/>
    </font>
    <font>
      <b/>
      <sz val="16"/>
      <color theme="1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1" applyNumberFormat="0" applyAlignment="0" applyProtection="0"/>
    <xf numFmtId="3" fontId="9" fillId="0" borderId="0" applyFont="0" applyFill="0" applyBorder="0" applyAlignment="0" applyProtection="0"/>
    <xf numFmtId="0" fontId="35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7" fillId="27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50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4" fillId="0" borderId="0" xfId="55" applyFont="1" applyBorder="1" applyAlignment="1">
      <alignment horizontal="left"/>
      <protection/>
    </xf>
    <xf numFmtId="0" fontId="4" fillId="0" borderId="0" xfId="53" applyFont="1" applyFill="1" applyBorder="1" applyAlignment="1">
      <alignment horizontal="left"/>
      <protection/>
    </xf>
    <xf numFmtId="0" fontId="2" fillId="0" borderId="0" xfId="53" applyFont="1">
      <alignment/>
      <protection/>
    </xf>
    <xf numFmtId="0" fontId="2" fillId="0" borderId="10" xfId="53" applyFont="1" applyBorder="1">
      <alignment/>
      <protection/>
    </xf>
    <xf numFmtId="0" fontId="2" fillId="0" borderId="10" xfId="53" applyFont="1" applyFill="1" applyBorder="1">
      <alignment/>
      <protection/>
    </xf>
    <xf numFmtId="0" fontId="5" fillId="0" borderId="10" xfId="53" applyFont="1" applyFill="1" applyBorder="1" applyAlignment="1">
      <alignment horizontal="right"/>
      <protection/>
    </xf>
    <xf numFmtId="0" fontId="2" fillId="0" borderId="0" xfId="53" applyFont="1" applyFill="1">
      <alignment/>
      <protection/>
    </xf>
    <xf numFmtId="172" fontId="6" fillId="0" borderId="11" xfId="53" applyNumberFormat="1" applyFont="1" applyFill="1" applyBorder="1">
      <alignment/>
      <protection/>
    </xf>
    <xf numFmtId="173" fontId="7" fillId="0" borderId="12" xfId="53" applyNumberFormat="1" applyFont="1" applyFill="1" applyBorder="1">
      <alignment/>
      <protection/>
    </xf>
    <xf numFmtId="172" fontId="6" fillId="0" borderId="13" xfId="53" applyNumberFormat="1" applyFont="1" applyFill="1" applyBorder="1">
      <alignment/>
      <protection/>
    </xf>
    <xf numFmtId="174" fontId="2" fillId="0" borderId="12" xfId="53" applyNumberFormat="1" applyFont="1" applyFill="1" applyBorder="1">
      <alignment/>
      <protection/>
    </xf>
    <xf numFmtId="174" fontId="2" fillId="0" borderId="13" xfId="53" applyNumberFormat="1" applyFont="1" applyFill="1" applyBorder="1">
      <alignment/>
      <protection/>
    </xf>
    <xf numFmtId="174" fontId="2" fillId="0" borderId="0" xfId="53" applyNumberFormat="1" applyFont="1">
      <alignment/>
      <protection/>
    </xf>
    <xf numFmtId="172" fontId="2" fillId="0" borderId="11" xfId="0" applyNumberFormat="1" applyFont="1" applyFill="1" applyBorder="1" applyAlignment="1">
      <alignment wrapText="1"/>
    </xf>
    <xf numFmtId="172" fontId="2" fillId="0" borderId="11" xfId="53" applyNumberFormat="1" applyFont="1" applyFill="1" applyBorder="1">
      <alignment/>
      <protection/>
    </xf>
    <xf numFmtId="0" fontId="6" fillId="0" borderId="0" xfId="53" applyFont="1">
      <alignment/>
      <protection/>
    </xf>
    <xf numFmtId="174" fontId="6" fillId="0" borderId="12" xfId="53" applyNumberFormat="1" applyFont="1" applyFill="1" applyBorder="1">
      <alignment/>
      <protection/>
    </xf>
    <xf numFmtId="174" fontId="6" fillId="0" borderId="13" xfId="53" applyNumberFormat="1" applyFont="1" applyFill="1" applyBorder="1">
      <alignment/>
      <protection/>
    </xf>
    <xf numFmtId="0" fontId="8" fillId="0" borderId="0" xfId="53" applyFont="1" applyFill="1">
      <alignment/>
      <protection/>
    </xf>
    <xf numFmtId="172" fontId="8" fillId="0" borderId="11" xfId="53" applyNumberFormat="1" applyFont="1" applyFill="1" applyBorder="1">
      <alignment/>
      <protection/>
    </xf>
    <xf numFmtId="174" fontId="8" fillId="0" borderId="12" xfId="53" applyNumberFormat="1" applyFont="1" applyFill="1" applyBorder="1">
      <alignment/>
      <protection/>
    </xf>
    <xf numFmtId="174" fontId="8" fillId="0" borderId="13" xfId="53" applyNumberFormat="1" applyFont="1" applyFill="1" applyBorder="1">
      <alignment/>
      <protection/>
    </xf>
    <xf numFmtId="174" fontId="6" fillId="0" borderId="12" xfId="53" applyNumberFormat="1" applyFont="1" applyBorder="1">
      <alignment/>
      <protection/>
    </xf>
    <xf numFmtId="174" fontId="6" fillId="0" borderId="13" xfId="53" applyNumberFormat="1" applyFont="1" applyBorder="1">
      <alignment/>
      <protection/>
    </xf>
    <xf numFmtId="172" fontId="6" fillId="0" borderId="11" xfId="0" applyNumberFormat="1" applyFont="1" applyFill="1" applyBorder="1" applyAlignment="1">
      <alignment wrapText="1"/>
    </xf>
    <xf numFmtId="172" fontId="6" fillId="0" borderId="14" xfId="53" applyNumberFormat="1" applyFont="1" applyFill="1" applyBorder="1">
      <alignment/>
      <protection/>
    </xf>
    <xf numFmtId="174" fontId="6" fillId="0" borderId="15" xfId="53" applyNumberFormat="1" applyFont="1" applyFill="1" applyBorder="1">
      <alignment/>
      <protection/>
    </xf>
    <xf numFmtId="174" fontId="6" fillId="0" borderId="16" xfId="53" applyNumberFormat="1" applyFont="1" applyFill="1" applyBorder="1">
      <alignment/>
      <protection/>
    </xf>
    <xf numFmtId="172" fontId="2" fillId="0" borderId="0" xfId="0" applyNumberFormat="1" applyFont="1" applyFill="1" applyAlignment="1">
      <alignment/>
    </xf>
    <xf numFmtId="172" fontId="2" fillId="0" borderId="0" xfId="53" applyNumberFormat="1" applyFont="1" applyFill="1">
      <alignment/>
      <protection/>
    </xf>
    <xf numFmtId="172" fontId="2" fillId="0" borderId="0" xfId="0" applyNumberFormat="1" applyFont="1" applyFill="1" applyBorder="1" applyAlignment="1">
      <alignment/>
    </xf>
    <xf numFmtId="0" fontId="2" fillId="0" borderId="0" xfId="53" applyFont="1" applyAlignment="1">
      <alignment vertical="center"/>
      <protection/>
    </xf>
    <xf numFmtId="0" fontId="2" fillId="0" borderId="17" xfId="53" applyFont="1" applyBorder="1" applyAlignment="1">
      <alignment vertical="center"/>
      <protection/>
    </xf>
    <xf numFmtId="0" fontId="2" fillId="0" borderId="18" xfId="0" applyFont="1" applyFill="1" applyBorder="1" applyAlignment="1">
      <alignment horizontal="center" vertical="center"/>
    </xf>
    <xf numFmtId="0" fontId="2" fillId="0" borderId="18" xfId="53" applyFont="1" applyBorder="1" applyAlignment="1">
      <alignment horizontal="center" vertical="center"/>
      <protection/>
    </xf>
    <xf numFmtId="0" fontId="2" fillId="0" borderId="12" xfId="53" applyFont="1" applyBorder="1">
      <alignment/>
      <protection/>
    </xf>
    <xf numFmtId="174" fontId="6" fillId="0" borderId="13" xfId="53" applyNumberFormat="1" applyFont="1" applyFill="1" applyBorder="1" applyAlignment="1">
      <alignment horizontal="right"/>
      <protection/>
    </xf>
    <xf numFmtId="0" fontId="2" fillId="0" borderId="19" xfId="53" applyFont="1" applyBorder="1" applyAlignment="1">
      <alignment horizontal="center" vertical="center"/>
      <protection/>
    </xf>
    <xf numFmtId="172" fontId="6" fillId="0" borderId="12" xfId="53" applyNumberFormat="1" applyFont="1" applyFill="1" applyBorder="1">
      <alignment/>
      <protection/>
    </xf>
    <xf numFmtId="0" fontId="2" fillId="0" borderId="15" xfId="53" applyFont="1" applyBorder="1">
      <alignment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9" fontId="46" fillId="0" borderId="0" xfId="58" applyFont="1" applyAlignment="1">
      <alignment/>
    </xf>
    <xf numFmtId="0" fontId="45" fillId="0" borderId="20" xfId="0" applyFont="1" applyBorder="1" applyAlignment="1">
      <alignment/>
    </xf>
    <xf numFmtId="9" fontId="46" fillId="0" borderId="20" xfId="58" applyFont="1" applyBorder="1" applyAlignment="1">
      <alignment/>
    </xf>
    <xf numFmtId="9" fontId="46" fillId="0" borderId="21" xfId="58" applyFont="1" applyBorder="1" applyAlignment="1">
      <alignment/>
    </xf>
    <xf numFmtId="0" fontId="46" fillId="0" borderId="20" xfId="0" applyFont="1" applyBorder="1" applyAlignment="1">
      <alignment/>
    </xf>
    <xf numFmtId="0" fontId="47" fillId="0" borderId="0" xfId="0" applyFont="1" applyAlignment="1">
      <alignment horizontal="left"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Financier0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2 2" xfId="52"/>
    <cellStyle name="Normal 3" xfId="53"/>
    <cellStyle name="Normal 3 2" xfId="54"/>
    <cellStyle name="Normal 4" xfId="55"/>
    <cellStyle name="Normal 5" xfId="56"/>
    <cellStyle name="Normal 6" xfId="57"/>
    <cellStyle name="Percent" xfId="58"/>
    <cellStyle name="Remarque" xfId="59"/>
    <cellStyle name="Sortie" xfId="60"/>
    <cellStyle name="Texte explicatif" xfId="61"/>
    <cellStyle name="Titre " xfId="62"/>
    <cellStyle name="Titre 1" xfId="63"/>
    <cellStyle name="Titre 2" xfId="64"/>
    <cellStyle name="Titre 3" xfId="65"/>
    <cellStyle name="Titre 4" xfId="66"/>
    <cellStyle name="Total" xfId="67"/>
    <cellStyle name="Vérification de cellule" xfId="6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que-france.fr/Position_exterieure\Investissements_portefeuille\Travaux\annee_2002\TOFSD2002_TCN_base1995_fichier%20de%20travai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que-france.fr/fr/statistiques/base/posext/telnomot/peg95_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ntileuro_devises2002"/>
      <sheetName val="Avoirs_BT"/>
      <sheetName val="Avoirs_EMTN"/>
      <sheetName val="Avoirs_autresTCN"/>
      <sheetName val="Engagements_BT"/>
      <sheetName val="Engagements_EMTN"/>
      <sheetName val="ENG_autresTCN"/>
      <sheetName val="Engagements_autresTCN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rie_chrono"/>
    </sheetNames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R51"/>
  <sheetViews>
    <sheetView zoomScale="150" zoomScaleNormal="15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35" sqref="A35:IV35"/>
    </sheetView>
  </sheetViews>
  <sheetFormatPr defaultColWidth="11.57421875" defaultRowHeight="15"/>
  <cols>
    <col min="1" max="1" width="54.7109375" style="4" customWidth="1"/>
    <col min="2" max="2" width="22.28125" style="4" bestFit="1" customWidth="1"/>
    <col min="3" max="3" width="11.00390625" style="8" customWidth="1"/>
    <col min="4" max="4" width="9.8515625" style="8" customWidth="1"/>
    <col min="5" max="5" width="10.00390625" style="8" customWidth="1"/>
    <col min="6" max="6" width="10.421875" style="8" customWidth="1"/>
    <col min="7" max="7" width="10.8515625" style="8" customWidth="1"/>
    <col min="8" max="8" width="11.7109375" style="8" customWidth="1"/>
    <col min="9" max="9" width="11.00390625" style="8" customWidth="1"/>
    <col min="10" max="10" width="11.7109375" style="8" customWidth="1"/>
    <col min="11" max="13" width="11.00390625" style="8" customWidth="1"/>
    <col min="14" max="14" width="11.7109375" style="8" bestFit="1" customWidth="1"/>
    <col min="15" max="17" width="11.00390625" style="8" customWidth="1"/>
    <col min="18" max="16384" width="11.421875" style="4" customWidth="1"/>
  </cols>
  <sheetData>
    <row r="1" spans="1:17" s="1" customFormat="1" ht="15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  <c r="O2" s="7"/>
      <c r="P2" s="7"/>
      <c r="Q2" s="7"/>
    </row>
    <row r="3" spans="1:17" s="33" customFormat="1" ht="21" customHeight="1">
      <c r="A3" s="34"/>
      <c r="B3" s="36" t="s">
        <v>74</v>
      </c>
      <c r="C3" s="35">
        <v>1995</v>
      </c>
      <c r="D3" s="35">
        <v>1996</v>
      </c>
      <c r="E3" s="35">
        <v>1997</v>
      </c>
      <c r="F3" s="35">
        <v>1998</v>
      </c>
      <c r="G3" s="35">
        <v>1999</v>
      </c>
      <c r="H3" s="35">
        <v>2000</v>
      </c>
      <c r="I3" s="35">
        <v>2001</v>
      </c>
      <c r="J3" s="35">
        <v>2002</v>
      </c>
      <c r="K3" s="35">
        <v>2003</v>
      </c>
      <c r="L3" s="35">
        <v>2004</v>
      </c>
      <c r="M3" s="35">
        <v>2005</v>
      </c>
      <c r="N3" s="35">
        <v>2006</v>
      </c>
      <c r="O3" s="35">
        <v>2007</v>
      </c>
      <c r="P3" s="35">
        <v>2008</v>
      </c>
      <c r="Q3" s="35">
        <v>2009</v>
      </c>
    </row>
    <row r="4" spans="1:17" ht="12.75">
      <c r="A4" s="9" t="s">
        <v>1</v>
      </c>
      <c r="B4" s="39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8" ht="12">
      <c r="A5" s="9" t="s">
        <v>3</v>
      </c>
      <c r="B5" s="37" t="s">
        <v>2</v>
      </c>
      <c r="C5" s="18">
        <v>9.709</v>
      </c>
      <c r="D5" s="19">
        <v>24.7</v>
      </c>
      <c r="E5" s="19">
        <v>37.8</v>
      </c>
      <c r="F5" s="19">
        <v>35.874</v>
      </c>
      <c r="G5" s="19">
        <v>89.019</v>
      </c>
      <c r="H5" s="19">
        <v>199.166</v>
      </c>
      <c r="I5" s="19">
        <v>242.24</v>
      </c>
      <c r="J5" s="19">
        <v>191.874</v>
      </c>
      <c r="K5" s="19">
        <v>155.947</v>
      </c>
      <c r="L5" s="19">
        <v>149.495</v>
      </c>
      <c r="M5" s="19">
        <v>203.788</v>
      </c>
      <c r="N5" s="19">
        <v>214.411</v>
      </c>
      <c r="O5" s="19">
        <v>240.778</v>
      </c>
      <c r="P5" s="19">
        <v>311.831</v>
      </c>
      <c r="Q5" s="19">
        <v>377.709</v>
      </c>
      <c r="R5" s="14"/>
    </row>
    <row r="6" spans="1:17" ht="12">
      <c r="A6" s="9" t="s">
        <v>5</v>
      </c>
      <c r="B6" s="37" t="s">
        <v>4</v>
      </c>
      <c r="C6" s="18">
        <v>106.475</v>
      </c>
      <c r="D6" s="19">
        <v>102.103</v>
      </c>
      <c r="E6" s="19">
        <v>165.531</v>
      </c>
      <c r="F6" s="19">
        <v>166.628</v>
      </c>
      <c r="G6" s="19">
        <v>208.394</v>
      </c>
      <c r="H6" s="19">
        <v>574.929</v>
      </c>
      <c r="I6" s="19">
        <v>469.648</v>
      </c>
      <c r="J6" s="19">
        <v>188.474</v>
      </c>
      <c r="K6" s="19">
        <v>232.487</v>
      </c>
      <c r="L6" s="19">
        <v>210.222</v>
      </c>
      <c r="M6" s="19">
        <v>291.011</v>
      </c>
      <c r="N6" s="19">
        <v>381.563</v>
      </c>
      <c r="O6" s="19">
        <v>370.429</v>
      </c>
      <c r="P6" s="19">
        <v>278.241</v>
      </c>
      <c r="Q6" s="19">
        <v>407.331</v>
      </c>
    </row>
    <row r="7" spans="1:17" ht="24">
      <c r="A7" s="15" t="s">
        <v>7</v>
      </c>
      <c r="B7" s="37" t="s">
        <v>6</v>
      </c>
      <c r="C7" s="12">
        <v>152.71</v>
      </c>
      <c r="D7" s="13">
        <v>184.5</v>
      </c>
      <c r="E7" s="13">
        <v>216.6</v>
      </c>
      <c r="F7" s="13">
        <v>246.9</v>
      </c>
      <c r="G7" s="13">
        <v>332.567</v>
      </c>
      <c r="H7" s="13">
        <v>478.342</v>
      </c>
      <c r="I7" s="13">
        <v>577.326</v>
      </c>
      <c r="J7" s="13">
        <v>559.124</v>
      </c>
      <c r="K7" s="13">
        <v>573.593</v>
      </c>
      <c r="L7" s="13">
        <v>620.599</v>
      </c>
      <c r="M7" s="13">
        <v>736.134</v>
      </c>
      <c r="N7" s="13">
        <v>793.09</v>
      </c>
      <c r="O7" s="13">
        <v>889.833</v>
      </c>
      <c r="P7" s="13">
        <v>997.59</v>
      </c>
      <c r="Q7" s="13">
        <v>1106.096</v>
      </c>
    </row>
    <row r="8" spans="1:17" ht="12">
      <c r="A8" s="16" t="s">
        <v>5</v>
      </c>
      <c r="B8" s="37" t="s">
        <v>8</v>
      </c>
      <c r="C8" s="12">
        <v>283.86</v>
      </c>
      <c r="D8" s="13">
        <v>353.22</v>
      </c>
      <c r="E8" s="13">
        <v>463.437</v>
      </c>
      <c r="F8" s="13">
        <v>555.783</v>
      </c>
      <c r="G8" s="13">
        <v>802.942</v>
      </c>
      <c r="H8" s="13">
        <v>995.082</v>
      </c>
      <c r="I8" s="13">
        <v>905.897</v>
      </c>
      <c r="J8" s="13">
        <v>609.124</v>
      </c>
      <c r="K8" s="13">
        <v>749.593</v>
      </c>
      <c r="L8" s="13">
        <v>847.099</v>
      </c>
      <c r="M8" s="13">
        <v>1044.534</v>
      </c>
      <c r="N8" s="13">
        <v>1222.336</v>
      </c>
      <c r="O8" s="13">
        <v>1226.482</v>
      </c>
      <c r="P8" s="13">
        <v>939.923</v>
      </c>
      <c r="Q8" s="13">
        <v>1193.769</v>
      </c>
    </row>
    <row r="9" spans="1:17" ht="24">
      <c r="A9" s="15" t="s">
        <v>10</v>
      </c>
      <c r="B9" s="37" t="s">
        <v>9</v>
      </c>
      <c r="C9" s="12">
        <v>-143.001</v>
      </c>
      <c r="D9" s="13">
        <v>-159.8</v>
      </c>
      <c r="E9" s="13">
        <v>-178.8</v>
      </c>
      <c r="F9" s="13">
        <v>-211.026</v>
      </c>
      <c r="G9" s="13">
        <v>-243.548</v>
      </c>
      <c r="H9" s="13">
        <v>-279.176</v>
      </c>
      <c r="I9" s="13">
        <v>-335.086</v>
      </c>
      <c r="J9" s="13">
        <v>-367.25</v>
      </c>
      <c r="K9" s="13">
        <v>-417.646</v>
      </c>
      <c r="L9" s="13">
        <v>-471.104</v>
      </c>
      <c r="M9" s="13">
        <v>-532.346</v>
      </c>
      <c r="N9" s="13">
        <v>-578.679</v>
      </c>
      <c r="O9" s="13">
        <v>-649.055</v>
      </c>
      <c r="P9" s="13">
        <v>-685.759</v>
      </c>
      <c r="Q9" s="13">
        <v>-728.387</v>
      </c>
    </row>
    <row r="10" spans="1:17" ht="12">
      <c r="A10" s="16" t="s">
        <v>5</v>
      </c>
      <c r="B10" s="37" t="s">
        <v>11</v>
      </c>
      <c r="C10" s="12">
        <v>-177.385</v>
      </c>
      <c r="D10" s="13">
        <v>-251.117</v>
      </c>
      <c r="E10" s="13">
        <v>-297.906</v>
      </c>
      <c r="F10" s="13">
        <v>-389.155</v>
      </c>
      <c r="G10" s="13">
        <v>-594.548</v>
      </c>
      <c r="H10" s="13">
        <v>-420.153</v>
      </c>
      <c r="I10" s="13">
        <v>-436.249</v>
      </c>
      <c r="J10" s="13">
        <v>-420.65</v>
      </c>
      <c r="K10" s="13">
        <v>-517.106</v>
      </c>
      <c r="L10" s="13">
        <v>-636.877</v>
      </c>
      <c r="M10" s="13">
        <v>-753.523</v>
      </c>
      <c r="N10" s="13">
        <v>-840.773</v>
      </c>
      <c r="O10" s="13">
        <v>-856.053</v>
      </c>
      <c r="P10" s="13">
        <v>-661.682</v>
      </c>
      <c r="Q10" s="13">
        <v>-786.439</v>
      </c>
    </row>
    <row r="11" spans="1:17" ht="25.5" customHeight="1">
      <c r="A11" s="9" t="s">
        <v>13</v>
      </c>
      <c r="B11" s="37" t="s">
        <v>12</v>
      </c>
      <c r="C11" s="18">
        <v>-189.1</v>
      </c>
      <c r="D11" s="19">
        <v>-169.2</v>
      </c>
      <c r="E11" s="19">
        <v>-162.3</v>
      </c>
      <c r="F11" s="19">
        <v>-156.5</v>
      </c>
      <c r="G11" s="19">
        <v>-274.052</v>
      </c>
      <c r="H11" s="19">
        <v>-306.793</v>
      </c>
      <c r="I11" s="19">
        <v>-291.453</v>
      </c>
      <c r="J11" s="19">
        <v>-165.851</v>
      </c>
      <c r="K11" s="19">
        <v>-203.429</v>
      </c>
      <c r="L11" s="19">
        <v>-174.503</v>
      </c>
      <c r="M11" s="19">
        <v>-176.853</v>
      </c>
      <c r="N11" s="19">
        <v>-112.011</v>
      </c>
      <c r="O11" s="19">
        <v>26.243</v>
      </c>
      <c r="P11" s="19">
        <v>-20.246</v>
      </c>
      <c r="Q11" s="19">
        <v>-298.69</v>
      </c>
    </row>
    <row r="12" spans="1:17" s="8" customFormat="1" ht="12">
      <c r="A12" s="16" t="s">
        <v>15</v>
      </c>
      <c r="B12" s="37" t="s">
        <v>14</v>
      </c>
      <c r="C12" s="12">
        <v>152</v>
      </c>
      <c r="D12" s="13">
        <v>198.1</v>
      </c>
      <c r="E12" s="13">
        <v>310.6</v>
      </c>
      <c r="F12" s="13">
        <v>419.1</v>
      </c>
      <c r="G12" s="13">
        <v>587.548</v>
      </c>
      <c r="H12" s="13">
        <v>713.32</v>
      </c>
      <c r="I12" s="13">
        <v>826.603</v>
      </c>
      <c r="J12" s="13">
        <v>888.603</v>
      </c>
      <c r="K12" s="13">
        <v>1084.384</v>
      </c>
      <c r="L12" s="13">
        <v>1285.299</v>
      </c>
      <c r="M12" s="13">
        <v>1587.911</v>
      </c>
      <c r="N12" s="13">
        <v>1850.978</v>
      </c>
      <c r="O12" s="13">
        <v>2014.126</v>
      </c>
      <c r="P12" s="13">
        <v>1834.71</v>
      </c>
      <c r="Q12" s="13">
        <v>1998.184</v>
      </c>
    </row>
    <row r="13" spans="1:17" s="8" customFormat="1" ht="12">
      <c r="A13" s="16" t="s">
        <v>17</v>
      </c>
      <c r="B13" s="37" t="s">
        <v>16</v>
      </c>
      <c r="C13" s="12">
        <v>43.6</v>
      </c>
      <c r="D13" s="13">
        <v>58.7</v>
      </c>
      <c r="E13" s="13">
        <v>90.5</v>
      </c>
      <c r="F13" s="13">
        <v>122.6</v>
      </c>
      <c r="G13" s="13">
        <v>189.829</v>
      </c>
      <c r="H13" s="13">
        <v>225.749</v>
      </c>
      <c r="I13" s="13">
        <v>228.924</v>
      </c>
      <c r="J13" s="13">
        <v>190.803</v>
      </c>
      <c r="K13" s="13">
        <v>269.391</v>
      </c>
      <c r="L13" s="13">
        <v>324.979</v>
      </c>
      <c r="M13" s="13">
        <v>444.933</v>
      </c>
      <c r="N13" s="13">
        <v>544.269</v>
      </c>
      <c r="O13" s="13">
        <v>561.686</v>
      </c>
      <c r="P13" s="13">
        <v>326.715</v>
      </c>
      <c r="Q13" s="13">
        <v>416.798</v>
      </c>
    </row>
    <row r="14" spans="1:17" s="8" customFormat="1" ht="12">
      <c r="A14" s="16" t="s">
        <v>19</v>
      </c>
      <c r="B14" s="37" t="s">
        <v>18</v>
      </c>
      <c r="C14" s="12">
        <v>86.3</v>
      </c>
      <c r="D14" s="13">
        <v>118.5</v>
      </c>
      <c r="E14" s="13">
        <v>189.8</v>
      </c>
      <c r="F14" s="13">
        <v>247.8</v>
      </c>
      <c r="G14" s="13">
        <v>316.31</v>
      </c>
      <c r="H14" s="13">
        <v>440.074</v>
      </c>
      <c r="I14" s="13">
        <v>544.978</v>
      </c>
      <c r="J14" s="13">
        <v>629.808</v>
      </c>
      <c r="K14" s="13">
        <v>720.33</v>
      </c>
      <c r="L14" s="13">
        <v>854.429</v>
      </c>
      <c r="M14" s="13">
        <v>1016.979</v>
      </c>
      <c r="N14" s="13">
        <v>1170.657</v>
      </c>
      <c r="O14" s="13">
        <v>1325.755</v>
      </c>
      <c r="P14" s="13">
        <v>1301.478</v>
      </c>
      <c r="Q14" s="13">
        <v>1354.245</v>
      </c>
    </row>
    <row r="15" spans="1:17" s="8" customFormat="1" ht="12">
      <c r="A15" s="16" t="s">
        <v>21</v>
      </c>
      <c r="B15" s="37" t="s">
        <v>20</v>
      </c>
      <c r="C15" s="12">
        <v>22.1</v>
      </c>
      <c r="D15" s="13">
        <v>20.9</v>
      </c>
      <c r="E15" s="13">
        <v>30.3</v>
      </c>
      <c r="F15" s="13">
        <v>48.7</v>
      </c>
      <c r="G15" s="13">
        <v>81.409</v>
      </c>
      <c r="H15" s="13">
        <v>47.497</v>
      </c>
      <c r="I15" s="13">
        <v>52.701</v>
      </c>
      <c r="J15" s="13">
        <v>67.992</v>
      </c>
      <c r="K15" s="13">
        <v>94.663</v>
      </c>
      <c r="L15" s="13">
        <v>105.891</v>
      </c>
      <c r="M15" s="13">
        <v>125.999</v>
      </c>
      <c r="N15" s="13">
        <v>136.052</v>
      </c>
      <c r="O15" s="13">
        <v>126.685</v>
      </c>
      <c r="P15" s="13">
        <v>206.517</v>
      </c>
      <c r="Q15" s="13">
        <v>227.141</v>
      </c>
    </row>
    <row r="16" spans="1:17" s="8" customFormat="1" ht="12">
      <c r="A16" s="16" t="s">
        <v>23</v>
      </c>
      <c r="B16" s="37" t="s">
        <v>22</v>
      </c>
      <c r="C16" s="12">
        <v>-341.1</v>
      </c>
      <c r="D16" s="13">
        <v>-367.3</v>
      </c>
      <c r="E16" s="13">
        <v>-472.9</v>
      </c>
      <c r="F16" s="13">
        <v>-575.6</v>
      </c>
      <c r="G16" s="13">
        <v>-861.6</v>
      </c>
      <c r="H16" s="13">
        <v>-1020.113</v>
      </c>
      <c r="I16" s="13">
        <v>-1118.056</v>
      </c>
      <c r="J16" s="13">
        <v>-1054.454</v>
      </c>
      <c r="K16" s="13">
        <v>-1287.813</v>
      </c>
      <c r="L16" s="13">
        <v>-1459.802</v>
      </c>
      <c r="M16" s="13">
        <v>-1764.765</v>
      </c>
      <c r="N16" s="13">
        <v>-1962.989</v>
      </c>
      <c r="O16" s="13">
        <v>-1987.883</v>
      </c>
      <c r="P16" s="13">
        <v>-1854.956</v>
      </c>
      <c r="Q16" s="13">
        <v>-2296.874</v>
      </c>
    </row>
    <row r="17" spans="1:17" s="8" customFormat="1" ht="12">
      <c r="A17" s="16" t="s">
        <v>17</v>
      </c>
      <c r="B17" s="37" t="s">
        <v>24</v>
      </c>
      <c r="C17" s="12">
        <v>-90.2</v>
      </c>
      <c r="D17" s="13">
        <v>-124</v>
      </c>
      <c r="E17" s="13">
        <v>-190.4</v>
      </c>
      <c r="F17" s="13">
        <v>-257.5</v>
      </c>
      <c r="G17" s="13">
        <v>-480.033</v>
      </c>
      <c r="H17" s="13">
        <v>-539.619</v>
      </c>
      <c r="I17" s="13">
        <v>-472.021</v>
      </c>
      <c r="J17" s="13">
        <v>-329.086</v>
      </c>
      <c r="K17" s="13">
        <v>-388.678</v>
      </c>
      <c r="L17" s="13">
        <v>-435.992</v>
      </c>
      <c r="M17" s="13">
        <v>-585.271</v>
      </c>
      <c r="N17" s="13">
        <v>-751.958</v>
      </c>
      <c r="O17" s="13">
        <v>-720.313</v>
      </c>
      <c r="P17" s="13">
        <v>-434.316</v>
      </c>
      <c r="Q17" s="13">
        <v>-569.258</v>
      </c>
    </row>
    <row r="18" spans="1:17" s="8" customFormat="1" ht="12">
      <c r="A18" s="16" t="s">
        <v>19</v>
      </c>
      <c r="B18" s="37" t="s">
        <v>25</v>
      </c>
      <c r="C18" s="12">
        <v>-217.8</v>
      </c>
      <c r="D18" s="13">
        <v>-206.6</v>
      </c>
      <c r="E18" s="13">
        <v>-238.9</v>
      </c>
      <c r="F18" s="13">
        <v>-278.5</v>
      </c>
      <c r="G18" s="13">
        <v>-332.481</v>
      </c>
      <c r="H18" s="13">
        <v>-418.798</v>
      </c>
      <c r="I18" s="13">
        <v>-577.261</v>
      </c>
      <c r="J18" s="13">
        <v>-652.775</v>
      </c>
      <c r="K18" s="13">
        <v>-811.769</v>
      </c>
      <c r="L18" s="13">
        <v>-923.115</v>
      </c>
      <c r="M18" s="13">
        <v>-1056.74</v>
      </c>
      <c r="N18" s="13">
        <v>-1104.381</v>
      </c>
      <c r="O18" s="13">
        <v>-1152.272</v>
      </c>
      <c r="P18" s="13">
        <v>-1252.14</v>
      </c>
      <c r="Q18" s="13">
        <v>-1479.387</v>
      </c>
    </row>
    <row r="19" spans="1:17" s="8" customFormat="1" ht="12">
      <c r="A19" s="16" t="s">
        <v>21</v>
      </c>
      <c r="B19" s="37" t="s">
        <v>26</v>
      </c>
      <c r="C19" s="12">
        <v>-33.1</v>
      </c>
      <c r="D19" s="13">
        <v>-36.7</v>
      </c>
      <c r="E19" s="13">
        <v>-43.6</v>
      </c>
      <c r="F19" s="13">
        <v>-39.5</v>
      </c>
      <c r="G19" s="13">
        <v>-49.071</v>
      </c>
      <c r="H19" s="13">
        <v>-61.696</v>
      </c>
      <c r="I19" s="13">
        <v>-68.774</v>
      </c>
      <c r="J19" s="13">
        <v>-72.593</v>
      </c>
      <c r="K19" s="13">
        <v>-87.366</v>
      </c>
      <c r="L19" s="13">
        <v>-100.695</v>
      </c>
      <c r="M19" s="13">
        <v>-122.754</v>
      </c>
      <c r="N19" s="13">
        <v>-106.65</v>
      </c>
      <c r="O19" s="13">
        <v>-115.297</v>
      </c>
      <c r="P19" s="13">
        <v>-168.5</v>
      </c>
      <c r="Q19" s="13">
        <v>-248.229</v>
      </c>
    </row>
    <row r="20" spans="1:17" s="20" customFormat="1" ht="25.5" customHeight="1">
      <c r="A20" s="21" t="s">
        <v>28</v>
      </c>
      <c r="B20" s="37" t="s">
        <v>27</v>
      </c>
      <c r="C20" s="22">
        <v>-114.9</v>
      </c>
      <c r="D20" s="23">
        <v>-96.1</v>
      </c>
      <c r="E20" s="23">
        <v>-113.3</v>
      </c>
      <c r="F20" s="23">
        <v>-144.9</v>
      </c>
      <c r="G20" s="23">
        <v>-174.8</v>
      </c>
      <c r="H20" s="23">
        <v>-222.729</v>
      </c>
      <c r="I20" s="23">
        <v>-267.6</v>
      </c>
      <c r="J20" s="23">
        <v>-326.249</v>
      </c>
      <c r="K20" s="23">
        <v>-405.437</v>
      </c>
      <c r="L20" s="23">
        <v>-478.629</v>
      </c>
      <c r="M20" s="23">
        <v>-541.618</v>
      </c>
      <c r="N20" s="23">
        <v>-541.809</v>
      </c>
      <c r="O20" s="23">
        <v>-572.999</v>
      </c>
      <c r="P20" s="23">
        <v>-696.851</v>
      </c>
      <c r="Q20" s="23">
        <v>-821.086</v>
      </c>
    </row>
    <row r="21" spans="1:17" ht="25.5" customHeight="1">
      <c r="A21" s="9" t="s">
        <v>30</v>
      </c>
      <c r="B21" s="37" t="s">
        <v>29</v>
      </c>
      <c r="C21" s="18">
        <v>-1.2</v>
      </c>
      <c r="D21" s="19">
        <v>-2.9</v>
      </c>
      <c r="E21" s="19">
        <v>-2.4</v>
      </c>
      <c r="F21" s="19">
        <v>-4.3</v>
      </c>
      <c r="G21" s="19">
        <v>4.839</v>
      </c>
      <c r="H21" s="19">
        <v>-3.505</v>
      </c>
      <c r="I21" s="19">
        <v>5.7</v>
      </c>
      <c r="J21" s="19">
        <v>-4.043</v>
      </c>
      <c r="K21" s="19">
        <v>-23.947</v>
      </c>
      <c r="L21" s="19">
        <v>-19.715</v>
      </c>
      <c r="M21" s="19">
        <v>-22.883</v>
      </c>
      <c r="N21" s="19">
        <v>-29.73</v>
      </c>
      <c r="O21" s="19">
        <v>-71.625</v>
      </c>
      <c r="P21" s="19">
        <v>-55.265</v>
      </c>
      <c r="Q21" s="19">
        <v>-53.129</v>
      </c>
    </row>
    <row r="22" spans="1:17" ht="12">
      <c r="A22" s="16" t="s">
        <v>32</v>
      </c>
      <c r="B22" s="37" t="s">
        <v>31</v>
      </c>
      <c r="C22" s="12">
        <v>23.4</v>
      </c>
      <c r="D22" s="13">
        <v>27.7</v>
      </c>
      <c r="E22" s="13">
        <v>38.9</v>
      </c>
      <c r="F22" s="13">
        <v>65.2</v>
      </c>
      <c r="G22" s="13">
        <v>109.48</v>
      </c>
      <c r="H22" s="13">
        <v>102.067</v>
      </c>
      <c r="I22" s="13">
        <v>124.6</v>
      </c>
      <c r="J22" s="13">
        <v>103.09</v>
      </c>
      <c r="K22" s="13">
        <v>93.068</v>
      </c>
      <c r="L22" s="13">
        <v>116.865</v>
      </c>
      <c r="M22" s="13">
        <v>124.514</v>
      </c>
      <c r="N22" s="13">
        <v>159.214</v>
      </c>
      <c r="O22" s="13">
        <v>240.975</v>
      </c>
      <c r="P22" s="13">
        <v>234.037</v>
      </c>
      <c r="Q22" s="13">
        <v>237.945</v>
      </c>
    </row>
    <row r="23" spans="1:17" ht="12.75" customHeight="1">
      <c r="A23" s="16" t="s">
        <v>34</v>
      </c>
      <c r="B23" s="37" t="s">
        <v>33</v>
      </c>
      <c r="C23" s="12">
        <v>-24.6</v>
      </c>
      <c r="D23" s="13">
        <v>-30.6</v>
      </c>
      <c r="E23" s="13">
        <v>-41.3</v>
      </c>
      <c r="F23" s="13">
        <v>-69.5</v>
      </c>
      <c r="G23" s="13">
        <v>-104.641</v>
      </c>
      <c r="H23" s="13">
        <v>-105.572</v>
      </c>
      <c r="I23" s="13">
        <v>-118.9</v>
      </c>
      <c r="J23" s="13">
        <v>-107.133</v>
      </c>
      <c r="K23" s="13">
        <v>-117.015</v>
      </c>
      <c r="L23" s="13">
        <v>-136.58</v>
      </c>
      <c r="M23" s="13">
        <v>-147.397</v>
      </c>
      <c r="N23" s="13">
        <v>-188.944</v>
      </c>
      <c r="O23" s="13">
        <v>-312.6</v>
      </c>
      <c r="P23" s="13">
        <v>-289.302</v>
      </c>
      <c r="Q23" s="13">
        <v>-291.074</v>
      </c>
    </row>
    <row r="24" spans="1:17" ht="25.5" customHeight="1">
      <c r="A24" s="9" t="s">
        <v>36</v>
      </c>
      <c r="B24" s="37" t="s">
        <v>35</v>
      </c>
      <c r="C24" s="24">
        <v>94.9</v>
      </c>
      <c r="D24" s="25">
        <v>62.7</v>
      </c>
      <c r="E24" s="25">
        <v>74.098</v>
      </c>
      <c r="F24" s="25">
        <v>44.158</v>
      </c>
      <c r="G24" s="25">
        <v>2.934</v>
      </c>
      <c r="H24" s="25">
        <v>-66.517</v>
      </c>
      <c r="I24" s="19">
        <v>-52.5</v>
      </c>
      <c r="J24" s="19">
        <v>-34.284</v>
      </c>
      <c r="K24" s="19">
        <v>-50.775</v>
      </c>
      <c r="L24" s="19">
        <v>-89.834</v>
      </c>
      <c r="M24" s="19">
        <v>-135.003</v>
      </c>
      <c r="N24" s="19">
        <v>-294.366</v>
      </c>
      <c r="O24" s="19">
        <v>-433.016</v>
      </c>
      <c r="P24" s="19">
        <v>-508.407</v>
      </c>
      <c r="Q24" s="19">
        <v>-356.203</v>
      </c>
    </row>
    <row r="25" spans="1:17" ht="12">
      <c r="A25" s="16" t="s">
        <v>38</v>
      </c>
      <c r="B25" s="37" t="s">
        <v>37</v>
      </c>
      <c r="C25" s="12">
        <v>1.7</v>
      </c>
      <c r="D25" s="13">
        <v>5.6</v>
      </c>
      <c r="E25" s="13">
        <v>11.8</v>
      </c>
      <c r="F25" s="13">
        <v>17.1</v>
      </c>
      <c r="G25" s="13">
        <v>20.364</v>
      </c>
      <c r="H25" s="13">
        <v>12.868</v>
      </c>
      <c r="I25" s="13">
        <v>7.5</v>
      </c>
      <c r="J25" s="13">
        <v>27.37</v>
      </c>
      <c r="K25" s="13">
        <v>23.826</v>
      </c>
      <c r="L25" s="13">
        <v>25.917</v>
      </c>
      <c r="M25" s="13">
        <v>14.5</v>
      </c>
      <c r="N25" s="13">
        <v>10.394</v>
      </c>
      <c r="O25" s="13">
        <v>2.035</v>
      </c>
      <c r="P25" s="13">
        <v>-1.154</v>
      </c>
      <c r="Q25" s="13">
        <v>-6.452</v>
      </c>
    </row>
    <row r="26" spans="1:17" ht="12">
      <c r="A26" s="21" t="s">
        <v>40</v>
      </c>
      <c r="B26" s="37" t="s">
        <v>39</v>
      </c>
      <c r="C26" s="12">
        <v>61.7</v>
      </c>
      <c r="D26" s="13">
        <v>63.1</v>
      </c>
      <c r="E26" s="13">
        <v>69.1</v>
      </c>
      <c r="F26" s="13">
        <v>77</v>
      </c>
      <c r="G26" s="13">
        <v>82.28</v>
      </c>
      <c r="H26" s="13">
        <v>83.978</v>
      </c>
      <c r="I26" s="13">
        <v>79.2</v>
      </c>
      <c r="J26" s="13">
        <v>95.639</v>
      </c>
      <c r="K26" s="13">
        <v>88.578</v>
      </c>
      <c r="L26" s="13">
        <v>91.268</v>
      </c>
      <c r="M26" s="13">
        <v>88.932</v>
      </c>
      <c r="N26" s="13">
        <v>83.768</v>
      </c>
      <c r="O26" s="13">
        <v>85.7</v>
      </c>
      <c r="P26" s="13">
        <v>83.671</v>
      </c>
      <c r="Q26" s="13">
        <v>76.539</v>
      </c>
    </row>
    <row r="27" spans="1:17" ht="12">
      <c r="A27" s="21" t="s">
        <v>42</v>
      </c>
      <c r="B27" s="37" t="s">
        <v>41</v>
      </c>
      <c r="C27" s="12">
        <v>-60</v>
      </c>
      <c r="D27" s="13">
        <v>-57.5</v>
      </c>
      <c r="E27" s="13">
        <v>-57.3</v>
      </c>
      <c r="F27" s="13">
        <v>-59.9</v>
      </c>
      <c r="G27" s="13">
        <v>-61.916</v>
      </c>
      <c r="H27" s="13">
        <v>-71.11</v>
      </c>
      <c r="I27" s="13">
        <v>-71.7</v>
      </c>
      <c r="J27" s="13">
        <v>-68.269</v>
      </c>
      <c r="K27" s="13">
        <v>-64.752</v>
      </c>
      <c r="L27" s="13">
        <v>-65.351</v>
      </c>
      <c r="M27" s="13">
        <v>-74.433</v>
      </c>
      <c r="N27" s="13">
        <v>-73.374</v>
      </c>
      <c r="O27" s="13">
        <v>-83.665</v>
      </c>
      <c r="P27" s="13">
        <v>-84.826</v>
      </c>
      <c r="Q27" s="13">
        <v>-82.991</v>
      </c>
    </row>
    <row r="28" spans="1:17" ht="25.5" customHeight="1">
      <c r="A28" s="16" t="s">
        <v>44</v>
      </c>
      <c r="B28" s="37" t="s">
        <v>43</v>
      </c>
      <c r="C28" s="12">
        <v>-0.8</v>
      </c>
      <c r="D28" s="13">
        <v>-1.2</v>
      </c>
      <c r="E28" s="13">
        <v>-0.4</v>
      </c>
      <c r="F28" s="13">
        <v>-0.5</v>
      </c>
      <c r="G28" s="13">
        <v>-16.448</v>
      </c>
      <c r="H28" s="13">
        <v>14.806</v>
      </c>
      <c r="I28" s="13">
        <v>27.9</v>
      </c>
      <c r="J28" s="13">
        <v>33.526</v>
      </c>
      <c r="K28" s="13">
        <v>31.126</v>
      </c>
      <c r="L28" s="13">
        <v>20.953</v>
      </c>
      <c r="M28" s="13">
        <v>20.48</v>
      </c>
      <c r="N28" s="13">
        <v>0.986</v>
      </c>
      <c r="O28" s="13">
        <v>-48.176</v>
      </c>
      <c r="P28" s="13">
        <v>-187.215</v>
      </c>
      <c r="Q28" s="13">
        <v>-139.134</v>
      </c>
    </row>
    <row r="29" spans="1:17" ht="12">
      <c r="A29" s="16" t="s">
        <v>40</v>
      </c>
      <c r="B29" s="37" t="s">
        <v>45</v>
      </c>
      <c r="C29" s="12">
        <v>0.7</v>
      </c>
      <c r="D29" s="13">
        <v>0.6</v>
      </c>
      <c r="E29" s="13">
        <v>1.7</v>
      </c>
      <c r="F29" s="13">
        <v>1.8</v>
      </c>
      <c r="G29" s="13">
        <v>11.463</v>
      </c>
      <c r="H29" s="13">
        <v>17.257</v>
      </c>
      <c r="I29" s="13">
        <v>31.7</v>
      </c>
      <c r="J29" s="13">
        <v>35.635</v>
      </c>
      <c r="K29" s="13">
        <v>34.606</v>
      </c>
      <c r="L29" s="13">
        <v>25.48</v>
      </c>
      <c r="M29" s="13">
        <v>22.913</v>
      </c>
      <c r="N29" s="13">
        <v>24.918</v>
      </c>
      <c r="O29" s="13">
        <v>39.634</v>
      </c>
      <c r="P29" s="13">
        <v>29.908</v>
      </c>
      <c r="Q29" s="13">
        <v>35.566</v>
      </c>
    </row>
    <row r="30" spans="1:17" ht="12">
      <c r="A30" s="21" t="s">
        <v>42</v>
      </c>
      <c r="B30" s="37" t="s">
        <v>46</v>
      </c>
      <c r="C30" s="12">
        <v>-1.5</v>
      </c>
      <c r="D30" s="13">
        <v>-1.8</v>
      </c>
      <c r="E30" s="13">
        <v>-2.1</v>
      </c>
      <c r="F30" s="13">
        <v>-2.3</v>
      </c>
      <c r="G30" s="13">
        <v>-27.911</v>
      </c>
      <c r="H30" s="13">
        <v>-2.451</v>
      </c>
      <c r="I30" s="13">
        <v>-3.8</v>
      </c>
      <c r="J30" s="13">
        <v>-2.109</v>
      </c>
      <c r="K30" s="13">
        <v>-3.48</v>
      </c>
      <c r="L30" s="13">
        <v>-4.527</v>
      </c>
      <c r="M30" s="13">
        <v>-2.433</v>
      </c>
      <c r="N30" s="13">
        <v>-23.932</v>
      </c>
      <c r="O30" s="13">
        <v>-87.809</v>
      </c>
      <c r="P30" s="13">
        <v>-217.123</v>
      </c>
      <c r="Q30" s="13">
        <v>-174.699</v>
      </c>
    </row>
    <row r="31" spans="1:17" ht="12">
      <c r="A31" s="16" t="s">
        <v>48</v>
      </c>
      <c r="B31" s="37" t="s">
        <v>47</v>
      </c>
      <c r="C31" s="12">
        <v>17.6</v>
      </c>
      <c r="D31" s="13">
        <v>18.1</v>
      </c>
      <c r="E31" s="13">
        <v>12.3</v>
      </c>
      <c r="F31" s="12">
        <v>14.2</v>
      </c>
      <c r="G31" s="12">
        <v>14.216</v>
      </c>
      <c r="H31" s="12">
        <v>12.16</v>
      </c>
      <c r="I31" s="12">
        <v>10.5</v>
      </c>
      <c r="J31" s="12">
        <v>7.899</v>
      </c>
      <c r="K31" s="12">
        <v>9.619</v>
      </c>
      <c r="L31" s="12">
        <v>6.462</v>
      </c>
      <c r="M31" s="12">
        <v>12.885</v>
      </c>
      <c r="N31" s="12">
        <v>13.129</v>
      </c>
      <c r="O31" s="12">
        <v>7.645</v>
      </c>
      <c r="P31" s="12">
        <v>2.157</v>
      </c>
      <c r="Q31" s="12">
        <v>8.516</v>
      </c>
    </row>
    <row r="32" spans="1:17" ht="12">
      <c r="A32" s="16" t="s">
        <v>40</v>
      </c>
      <c r="B32" s="37" t="s">
        <v>49</v>
      </c>
      <c r="C32" s="12">
        <v>26</v>
      </c>
      <c r="D32" s="13">
        <v>26.6</v>
      </c>
      <c r="E32" s="13">
        <v>27.2</v>
      </c>
      <c r="F32" s="13">
        <v>27.1</v>
      </c>
      <c r="G32" s="13">
        <v>28.6</v>
      </c>
      <c r="H32" s="13">
        <v>29.202</v>
      </c>
      <c r="I32" s="13">
        <v>29.8</v>
      </c>
      <c r="J32" s="13">
        <v>27.351</v>
      </c>
      <c r="K32" s="13">
        <v>28.413</v>
      </c>
      <c r="L32" s="13">
        <v>27.204</v>
      </c>
      <c r="M32" s="13">
        <v>28.993</v>
      </c>
      <c r="N32" s="13">
        <v>31.871</v>
      </c>
      <c r="O32" s="13">
        <v>26.707</v>
      </c>
      <c r="P32" s="13">
        <v>26.851</v>
      </c>
      <c r="Q32" s="13">
        <v>28.757</v>
      </c>
    </row>
    <row r="33" spans="1:17" ht="12">
      <c r="A33" s="21" t="s">
        <v>42</v>
      </c>
      <c r="B33" s="37" t="s">
        <v>50</v>
      </c>
      <c r="C33" s="12">
        <v>-8.4</v>
      </c>
      <c r="D33" s="13">
        <v>-8.5</v>
      </c>
      <c r="E33" s="13">
        <v>-14.9</v>
      </c>
      <c r="F33" s="13">
        <v>-12.9</v>
      </c>
      <c r="G33" s="13">
        <v>-14.384</v>
      </c>
      <c r="H33" s="13">
        <v>-17.042</v>
      </c>
      <c r="I33" s="13">
        <v>-19.3</v>
      </c>
      <c r="J33" s="13">
        <v>-19.452</v>
      </c>
      <c r="K33" s="13">
        <v>-18.794</v>
      </c>
      <c r="L33" s="13">
        <v>-20.742</v>
      </c>
      <c r="M33" s="13">
        <v>-16.108</v>
      </c>
      <c r="N33" s="13">
        <v>-18.742</v>
      </c>
      <c r="O33" s="13">
        <v>-19.062</v>
      </c>
      <c r="P33" s="13">
        <v>-24.694</v>
      </c>
      <c r="Q33" s="13">
        <v>-20.241</v>
      </c>
    </row>
    <row r="34" spans="1:17" ht="12">
      <c r="A34" s="16" t="s">
        <v>52</v>
      </c>
      <c r="B34" s="37" t="s">
        <v>51</v>
      </c>
      <c r="C34" s="12">
        <v>47.7</v>
      </c>
      <c r="D34" s="13">
        <v>12.5</v>
      </c>
      <c r="E34" s="13">
        <v>23.3</v>
      </c>
      <c r="F34" s="13">
        <v>-12.1</v>
      </c>
      <c r="G34" s="13">
        <v>-42.835</v>
      </c>
      <c r="H34" s="13">
        <v>-108.128</v>
      </c>
      <c r="I34" s="13">
        <v>-107.9</v>
      </c>
      <c r="J34" s="13">
        <v>-115.709</v>
      </c>
      <c r="K34" s="13">
        <v>-132.132</v>
      </c>
      <c r="L34" s="13">
        <v>-161.501</v>
      </c>
      <c r="M34" s="13">
        <v>-175.448</v>
      </c>
      <c r="N34" s="13">
        <v>-299.412</v>
      </c>
      <c r="O34" s="13">
        <v>-370.941</v>
      </c>
      <c r="P34" s="13">
        <v>-286.635</v>
      </c>
      <c r="Q34" s="13">
        <v>-206.937</v>
      </c>
    </row>
    <row r="35" spans="1:17" ht="12">
      <c r="A35" s="16" t="s">
        <v>40</v>
      </c>
      <c r="B35" s="37" t="s">
        <v>53</v>
      </c>
      <c r="C35" s="12">
        <v>396.1</v>
      </c>
      <c r="D35" s="13">
        <v>386.9</v>
      </c>
      <c r="E35" s="13">
        <v>455</v>
      </c>
      <c r="F35" s="13">
        <v>418</v>
      </c>
      <c r="G35" s="13">
        <v>455.639</v>
      </c>
      <c r="H35" s="13">
        <v>461.788</v>
      </c>
      <c r="I35" s="13">
        <v>514.2</v>
      </c>
      <c r="J35" s="13">
        <v>516.391</v>
      </c>
      <c r="K35" s="13">
        <v>492.034</v>
      </c>
      <c r="L35" s="13">
        <v>578.888</v>
      </c>
      <c r="M35" s="13">
        <v>840.693</v>
      </c>
      <c r="N35" s="13">
        <v>945.577</v>
      </c>
      <c r="O35" s="13">
        <v>1094.685</v>
      </c>
      <c r="P35" s="13">
        <v>1058.603</v>
      </c>
      <c r="Q35" s="13">
        <v>990.314</v>
      </c>
    </row>
    <row r="36" spans="1:17" ht="12">
      <c r="A36" s="21" t="s">
        <v>42</v>
      </c>
      <c r="B36" s="37" t="s">
        <v>54</v>
      </c>
      <c r="C36" s="12">
        <v>-348.4</v>
      </c>
      <c r="D36" s="13">
        <v>-374.4</v>
      </c>
      <c r="E36" s="13">
        <v>-431.7</v>
      </c>
      <c r="F36" s="13">
        <v>-430.1</v>
      </c>
      <c r="G36" s="13">
        <v>-498.474</v>
      </c>
      <c r="H36" s="13">
        <v>-569.916</v>
      </c>
      <c r="I36" s="13">
        <v>-622.1</v>
      </c>
      <c r="J36" s="13">
        <v>-632.1</v>
      </c>
      <c r="K36" s="13">
        <v>-624.166</v>
      </c>
      <c r="L36" s="13">
        <v>-740.389</v>
      </c>
      <c r="M36" s="13">
        <v>-1016.141</v>
      </c>
      <c r="N36" s="13">
        <v>-1244.99</v>
      </c>
      <c r="O36" s="13">
        <v>-1465.626</v>
      </c>
      <c r="P36" s="13">
        <v>-1345.238</v>
      </c>
      <c r="Q36" s="13">
        <v>-1197.251</v>
      </c>
    </row>
    <row r="37" spans="1:17" ht="25.5" customHeight="1">
      <c r="A37" s="16" t="s">
        <v>56</v>
      </c>
      <c r="B37" s="37" t="s">
        <v>55</v>
      </c>
      <c r="C37" s="12">
        <v>28.7</v>
      </c>
      <c r="D37" s="13">
        <v>27.7</v>
      </c>
      <c r="E37" s="13">
        <v>27.098</v>
      </c>
      <c r="F37" s="13">
        <v>25.458</v>
      </c>
      <c r="G37" s="13">
        <v>27.637</v>
      </c>
      <c r="H37" s="13">
        <v>1.777</v>
      </c>
      <c r="I37" s="13">
        <v>9.5</v>
      </c>
      <c r="J37" s="13">
        <v>12.63</v>
      </c>
      <c r="K37" s="13">
        <v>16.786</v>
      </c>
      <c r="L37" s="13">
        <v>18.335</v>
      </c>
      <c r="M37" s="13">
        <v>-7.42</v>
      </c>
      <c r="N37" s="13">
        <v>-19.461</v>
      </c>
      <c r="O37" s="13">
        <v>-23.579</v>
      </c>
      <c r="P37" s="13">
        <v>-35.559</v>
      </c>
      <c r="Q37" s="13">
        <v>-12.196</v>
      </c>
    </row>
    <row r="38" spans="1:17" ht="12">
      <c r="A38" s="16" t="s">
        <v>40</v>
      </c>
      <c r="B38" s="37" t="s">
        <v>57</v>
      </c>
      <c r="C38" s="12">
        <v>49.3</v>
      </c>
      <c r="D38" s="13">
        <v>49.3</v>
      </c>
      <c r="E38" s="13">
        <v>50.598</v>
      </c>
      <c r="F38" s="13">
        <v>50.458</v>
      </c>
      <c r="G38" s="13">
        <v>56.901</v>
      </c>
      <c r="H38" s="13">
        <v>57.11</v>
      </c>
      <c r="I38" s="13">
        <v>77.4</v>
      </c>
      <c r="J38" s="13">
        <v>76.759</v>
      </c>
      <c r="K38" s="13">
        <v>77.819</v>
      </c>
      <c r="L38" s="13">
        <v>81.014</v>
      </c>
      <c r="M38" s="13">
        <v>80.247</v>
      </c>
      <c r="N38" s="13">
        <v>77.191</v>
      </c>
      <c r="O38" s="13">
        <v>78.937</v>
      </c>
      <c r="P38" s="13">
        <v>74.589</v>
      </c>
      <c r="Q38" s="13">
        <v>77.813</v>
      </c>
    </row>
    <row r="39" spans="1:17" ht="12">
      <c r="A39" s="21" t="s">
        <v>42</v>
      </c>
      <c r="B39" s="37" t="s">
        <v>58</v>
      </c>
      <c r="C39" s="12">
        <v>-20.6</v>
      </c>
      <c r="D39" s="13">
        <v>-21.6</v>
      </c>
      <c r="E39" s="13">
        <v>-23.5</v>
      </c>
      <c r="F39" s="13">
        <v>-25</v>
      </c>
      <c r="G39" s="13">
        <v>-29.264</v>
      </c>
      <c r="H39" s="13">
        <v>-55.333</v>
      </c>
      <c r="I39" s="13">
        <v>-67.9</v>
      </c>
      <c r="J39" s="13">
        <v>-64.129</v>
      </c>
      <c r="K39" s="13">
        <v>-61.033</v>
      </c>
      <c r="L39" s="13">
        <v>-62.679</v>
      </c>
      <c r="M39" s="13">
        <v>-87.667</v>
      </c>
      <c r="N39" s="13">
        <v>-96.653</v>
      </c>
      <c r="O39" s="13">
        <v>-102.516</v>
      </c>
      <c r="P39" s="13">
        <v>-110.148</v>
      </c>
      <c r="Q39" s="13">
        <v>-90.009</v>
      </c>
    </row>
    <row r="40" spans="1:17" ht="25.5" customHeight="1">
      <c r="A40" s="9" t="s">
        <v>60</v>
      </c>
      <c r="B40" s="37" t="s">
        <v>59</v>
      </c>
      <c r="C40" s="18">
        <v>43.8</v>
      </c>
      <c r="D40" s="19">
        <v>45.7</v>
      </c>
      <c r="E40" s="19">
        <v>50.8</v>
      </c>
      <c r="F40" s="38">
        <v>60</v>
      </c>
      <c r="G40" s="38">
        <v>67.704</v>
      </c>
      <c r="H40" s="38">
        <v>68.298</v>
      </c>
      <c r="I40" s="38">
        <v>66.7</v>
      </c>
      <c r="J40" s="38">
        <v>58.849</v>
      </c>
      <c r="K40" s="38">
        <v>56.048</v>
      </c>
      <c r="L40" s="38">
        <v>56.803</v>
      </c>
      <c r="M40" s="38">
        <v>63.044</v>
      </c>
      <c r="N40" s="38">
        <v>74.602</v>
      </c>
      <c r="O40" s="38">
        <v>78.613</v>
      </c>
      <c r="P40" s="38">
        <v>73.96</v>
      </c>
      <c r="Q40" s="38">
        <v>92.385</v>
      </c>
    </row>
    <row r="41" spans="1:17" s="17" customFormat="1" ht="37.5" customHeight="1">
      <c r="A41" s="26" t="s">
        <v>62</v>
      </c>
      <c r="B41" s="37" t="s">
        <v>61</v>
      </c>
      <c r="C41" s="18">
        <v>905.71</v>
      </c>
      <c r="D41" s="19">
        <v>982.5</v>
      </c>
      <c r="E41" s="19">
        <v>1220.498</v>
      </c>
      <c r="F41" s="19">
        <v>1365.558</v>
      </c>
      <c r="G41" s="19">
        <v>1732.182</v>
      </c>
      <c r="H41" s="19">
        <v>2011.362</v>
      </c>
      <c r="I41" s="19">
        <v>2327.529</v>
      </c>
      <c r="J41" s="19">
        <v>2361.441</v>
      </c>
      <c r="K41" s="19">
        <v>2528.543</v>
      </c>
      <c r="L41" s="19">
        <v>2883.42</v>
      </c>
      <c r="M41" s="19">
        <v>3573.381</v>
      </c>
      <c r="N41" s="19">
        <v>4041.208</v>
      </c>
      <c r="O41" s="19">
        <v>4549.209</v>
      </c>
      <c r="P41" s="19">
        <v>4413.92</v>
      </c>
      <c r="Q41" s="19">
        <v>4643.599</v>
      </c>
    </row>
    <row r="42" spans="1:17" s="17" customFormat="1" ht="12">
      <c r="A42" s="9" t="s">
        <v>64</v>
      </c>
      <c r="B42" s="37" t="s">
        <v>63</v>
      </c>
      <c r="C42" s="18">
        <v>1036.86</v>
      </c>
      <c r="D42" s="19">
        <v>1151.22</v>
      </c>
      <c r="E42" s="19">
        <v>1467.335</v>
      </c>
      <c r="F42" s="19">
        <v>1674.441</v>
      </c>
      <c r="G42" s="19">
        <v>2202.557</v>
      </c>
      <c r="H42" s="19">
        <v>2528.102</v>
      </c>
      <c r="I42" s="19">
        <v>2656.1</v>
      </c>
      <c r="J42" s="19">
        <v>2411.441</v>
      </c>
      <c r="K42" s="19">
        <v>2704.543</v>
      </c>
      <c r="L42" s="19">
        <v>3109.92</v>
      </c>
      <c r="M42" s="19">
        <v>3881.781</v>
      </c>
      <c r="N42" s="19">
        <v>4470.454</v>
      </c>
      <c r="O42" s="19">
        <v>4885.858</v>
      </c>
      <c r="P42" s="19">
        <v>4356.253</v>
      </c>
      <c r="Q42" s="19">
        <v>4731.272</v>
      </c>
    </row>
    <row r="43" spans="1:17" s="17" customFormat="1" ht="37.5" customHeight="1">
      <c r="A43" s="26" t="s">
        <v>66</v>
      </c>
      <c r="B43" s="37" t="s">
        <v>65</v>
      </c>
      <c r="C43" s="18">
        <v>-947.601</v>
      </c>
      <c r="D43" s="19">
        <v>-1021.5</v>
      </c>
      <c r="E43" s="19">
        <v>-1222.5</v>
      </c>
      <c r="F43" s="19">
        <v>-1386.326</v>
      </c>
      <c r="G43" s="19">
        <v>-1841.738</v>
      </c>
      <c r="H43" s="19">
        <v>-2120.713</v>
      </c>
      <c r="I43" s="19">
        <v>-2356.842</v>
      </c>
      <c r="J43" s="19">
        <v>-2314.896</v>
      </c>
      <c r="K43" s="19">
        <v>-2594.699</v>
      </c>
      <c r="L43" s="19">
        <v>-2961.174</v>
      </c>
      <c r="M43" s="19">
        <v>-3641.29</v>
      </c>
      <c r="N43" s="19">
        <v>-4188.302</v>
      </c>
      <c r="O43" s="19">
        <v>-4708.215</v>
      </c>
      <c r="P43" s="19">
        <v>-4612.046</v>
      </c>
      <c r="Q43" s="19">
        <v>-4881.527</v>
      </c>
    </row>
    <row r="44" spans="1:17" s="17" customFormat="1" ht="12">
      <c r="A44" s="9" t="s">
        <v>64</v>
      </c>
      <c r="B44" s="37" t="s">
        <v>67</v>
      </c>
      <c r="C44" s="18">
        <v>-981.985</v>
      </c>
      <c r="D44" s="19">
        <v>-1112.817</v>
      </c>
      <c r="E44" s="19">
        <v>-1341.606</v>
      </c>
      <c r="F44" s="19">
        <v>-1564.455</v>
      </c>
      <c r="G44" s="19">
        <v>-2192.738</v>
      </c>
      <c r="H44" s="19">
        <v>-2261.69</v>
      </c>
      <c r="I44" s="19">
        <v>-2458.005</v>
      </c>
      <c r="J44" s="19">
        <v>-2368.296</v>
      </c>
      <c r="K44" s="19">
        <v>-2694.159</v>
      </c>
      <c r="L44" s="19">
        <v>-3126.947</v>
      </c>
      <c r="M44" s="19">
        <v>-3862.467</v>
      </c>
      <c r="N44" s="19">
        <v>-4450.396</v>
      </c>
      <c r="O44" s="19">
        <v>-4915.214</v>
      </c>
      <c r="P44" s="19">
        <v>-4587.969</v>
      </c>
      <c r="Q44" s="19">
        <v>-4939.579</v>
      </c>
    </row>
    <row r="45" spans="1:17" s="17" customFormat="1" ht="37.5" customHeight="1">
      <c r="A45" s="26" t="s">
        <v>69</v>
      </c>
      <c r="B45" s="37" t="s">
        <v>68</v>
      </c>
      <c r="C45" s="18">
        <v>-41.891</v>
      </c>
      <c r="D45" s="19">
        <v>-39</v>
      </c>
      <c r="E45" s="19">
        <v>-2.002</v>
      </c>
      <c r="F45" s="19">
        <v>-20.768</v>
      </c>
      <c r="G45" s="19">
        <v>-109.556</v>
      </c>
      <c r="H45" s="19">
        <v>-109.351</v>
      </c>
      <c r="I45" s="19">
        <v>-29.313</v>
      </c>
      <c r="J45" s="19">
        <v>46.545</v>
      </c>
      <c r="K45" s="19">
        <v>-66.156</v>
      </c>
      <c r="L45" s="19">
        <v>-77.754</v>
      </c>
      <c r="M45" s="19">
        <v>-67.909</v>
      </c>
      <c r="N45" s="19">
        <v>-147.094</v>
      </c>
      <c r="O45" s="19">
        <v>-159.006</v>
      </c>
      <c r="P45" s="19">
        <v>-198.127</v>
      </c>
      <c r="Q45" s="19">
        <v>-237.928</v>
      </c>
    </row>
    <row r="46" spans="1:17" s="17" customFormat="1" ht="12">
      <c r="A46" s="27" t="s">
        <v>64</v>
      </c>
      <c r="B46" s="41" t="s">
        <v>70</v>
      </c>
      <c r="C46" s="28">
        <v>54.875</v>
      </c>
      <c r="D46" s="29">
        <v>38.403</v>
      </c>
      <c r="E46" s="29">
        <v>125.729</v>
      </c>
      <c r="F46" s="29">
        <v>109.986</v>
      </c>
      <c r="G46" s="29">
        <v>9.819</v>
      </c>
      <c r="H46" s="29">
        <v>266.412</v>
      </c>
      <c r="I46" s="29">
        <v>198.095</v>
      </c>
      <c r="J46" s="29">
        <v>43.145</v>
      </c>
      <c r="K46" s="29">
        <v>10.384</v>
      </c>
      <c r="L46" s="29">
        <v>-17.027</v>
      </c>
      <c r="M46" s="29">
        <v>19.314</v>
      </c>
      <c r="N46" s="29">
        <v>20.058</v>
      </c>
      <c r="O46" s="29">
        <v>-29.356</v>
      </c>
      <c r="P46" s="29">
        <v>-231.717</v>
      </c>
      <c r="Q46" s="29">
        <v>-208.306</v>
      </c>
    </row>
    <row r="47" spans="1:17" ht="21" customHeight="1">
      <c r="A47" s="30" t="s">
        <v>71</v>
      </c>
      <c r="B47" s="40"/>
      <c r="C47" s="30"/>
      <c r="D47" s="30"/>
      <c r="E47" s="30"/>
      <c r="F47" s="30"/>
      <c r="G47" s="30"/>
      <c r="H47" s="30"/>
      <c r="I47" s="30"/>
      <c r="J47" s="30"/>
      <c r="K47" s="30"/>
      <c r="L47" s="31"/>
      <c r="M47" s="31"/>
      <c r="N47" s="31"/>
      <c r="O47" s="31"/>
      <c r="P47" s="31"/>
      <c r="Q47" s="31"/>
    </row>
    <row r="48" spans="1:17" ht="12">
      <c r="A48" s="30" t="s">
        <v>75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/>
      <c r="M48" s="31"/>
      <c r="N48" s="31"/>
      <c r="O48" s="31"/>
      <c r="P48" s="31"/>
      <c r="Q48" s="31"/>
    </row>
    <row r="49" spans="1:17" ht="12.75" customHeight="1">
      <c r="A49" s="30" t="s">
        <v>72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/>
      <c r="M49" s="31"/>
      <c r="N49" s="31"/>
      <c r="O49" s="31"/>
      <c r="P49" s="31"/>
      <c r="Q49" s="31"/>
    </row>
    <row r="50" spans="1:11" ht="12">
      <c r="A50" s="32" t="s">
        <v>73</v>
      </c>
      <c r="B50" s="30"/>
      <c r="C50" s="32"/>
      <c r="D50" s="32"/>
      <c r="E50" s="32"/>
      <c r="F50" s="32"/>
      <c r="G50" s="32"/>
      <c r="H50" s="32"/>
      <c r="I50" s="32"/>
      <c r="J50" s="32"/>
      <c r="K50" s="32"/>
    </row>
    <row r="51" ht="12">
      <c r="B51" s="32"/>
    </row>
  </sheetData>
  <sheetProtection/>
  <conditionalFormatting sqref="C5:Q46">
    <cfRule type="cellIs" priority="2" dxfId="1" operator="equal" stopIfTrue="1">
      <formula>"nd"</formula>
    </cfRule>
  </conditionalFormatting>
  <printOptions horizontalCentered="1"/>
  <pageMargins left="0" right="0" top="0.3937007874015748" bottom="0" header="0" footer="0"/>
  <pageSetup fitToHeight="1" fitToWidth="1" horizontalDpi="300" verticalDpi="3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0"/>
  <sheetViews>
    <sheetView tabSelected="1" workbookViewId="0" topLeftCell="A1">
      <selection activeCell="B2" sqref="B2:F2"/>
    </sheetView>
  </sheetViews>
  <sheetFormatPr defaultColWidth="11.421875" defaultRowHeight="15"/>
  <cols>
    <col min="1" max="1" width="10.8515625" style="42" customWidth="1"/>
    <col min="2" max="2" width="31.421875" style="42" customWidth="1"/>
    <col min="3" max="6" width="14.00390625" style="42" customWidth="1"/>
    <col min="7" max="16384" width="10.8515625" style="42" customWidth="1"/>
  </cols>
  <sheetData>
    <row r="2" spans="2:6" ht="18">
      <c r="B2" s="49" t="s">
        <v>82</v>
      </c>
      <c r="C2" s="49"/>
      <c r="D2" s="49"/>
      <c r="E2" s="49"/>
      <c r="F2" s="49"/>
    </row>
    <row r="3" spans="2:6" ht="13.5" thickBot="1">
      <c r="B3" s="45"/>
      <c r="C3" s="45"/>
      <c r="D3" s="45"/>
      <c r="E3" s="45"/>
      <c r="F3" s="45"/>
    </row>
    <row r="4" spans="2:6" ht="30" customHeight="1" thickTop="1">
      <c r="B4" s="43"/>
      <c r="C4" s="43">
        <v>1995</v>
      </c>
      <c r="D4" s="43">
        <v>2000</v>
      </c>
      <c r="E4" s="43">
        <v>2005</v>
      </c>
      <c r="F4" s="43">
        <v>2009</v>
      </c>
    </row>
    <row r="5" spans="2:6" ht="30" customHeight="1">
      <c r="B5" s="43" t="s">
        <v>77</v>
      </c>
      <c r="C5" s="47">
        <f>HLOOKUP(C$4,Serie_chrono!$C$3:$Q$46,10,)/HLOOKUP(C$4,Serie_chrono!$C$3:$Q$46,40,)</f>
        <v>0.1465964546804776</v>
      </c>
      <c r="D5" s="47">
        <f>HLOOKUP(D$4,Serie_chrono!$C$3:$Q$46,10,)/HLOOKUP(D$4,Serie_chrono!$C$3:$Q$46,40,)</f>
        <v>0.28215633704652743</v>
      </c>
      <c r="E5" s="47">
        <f>HLOOKUP(E$4,Serie_chrono!$C$3:$Q$46,10,)/HLOOKUP(E$4,Serie_chrono!$C$3:$Q$46,40,)</f>
        <v>0.4090676418891226</v>
      </c>
      <c r="F5" s="47">
        <f>HLOOKUP(F$4,Serie_chrono!$C$3:$Q$46,10,)/HLOOKUP(F$4,Serie_chrono!$C$3:$Q$46,40,)</f>
        <v>0.4223354734202557</v>
      </c>
    </row>
    <row r="6" spans="2:6" ht="30" customHeight="1">
      <c r="B6" s="43" t="s">
        <v>76</v>
      </c>
      <c r="C6" s="44">
        <f>HLOOKUP(C$4,Serie_chrono!$C$3:$Q$46,6,)/HLOOKUP(C$4,Serie_chrono!$C$3:$Q$46,40,)</f>
        <v>0.27376887911579195</v>
      </c>
      <c r="D6" s="44">
        <f>HLOOKUP(D$4,Serie_chrono!$C$3:$Q$46,6,)/HLOOKUP(D$4,Serie_chrono!$C$3:$Q$46,40,)</f>
        <v>0.393608327512102</v>
      </c>
      <c r="E6" s="44">
        <f>HLOOKUP(E$4,Serie_chrono!$C$3:$Q$46,6,)/HLOOKUP(E$4,Serie_chrono!$C$3:$Q$46,40,)</f>
        <v>0.2690862776648142</v>
      </c>
      <c r="F6" s="44">
        <f>HLOOKUP(F$4,Serie_chrono!$C$3:$Q$46,6,)/HLOOKUP(F$4,Serie_chrono!$C$3:$Q$46,40,)</f>
        <v>0.2523145995410959</v>
      </c>
    </row>
    <row r="7" spans="2:6" ht="30" customHeight="1">
      <c r="B7" s="43" t="s">
        <v>78</v>
      </c>
      <c r="C7" s="44">
        <f>(HLOOKUP(C$4,Serie_chrono!$C$3:$Q$46,24,)+HLOOKUP(C$4,Serie_chrono!$C$3:$Q$46,27,)+HLOOKUP(C$4,Serie_chrono!$C$3:$Q$46,30,)+HLOOKUP(C$4,Serie_chrono!$C$3:$Q$46,33,)+HLOOKUP(C$4,Serie_chrono!$C$3:$Q$46,36,))/HLOOKUP(C$4,Serie_chrono!$C$3:$Q$46,40,)</f>
        <v>0.5148236020292035</v>
      </c>
      <c r="D7" s="44">
        <f>(HLOOKUP(D$4,Serie_chrono!$C$3:$Q$46,24,)+HLOOKUP(D$4,Serie_chrono!$C$3:$Q$46,27,)+HLOOKUP(D$4,Serie_chrono!$C$3:$Q$46,30,)+HLOOKUP(D$4,Serie_chrono!$C$3:$Q$46,33,)+HLOOKUP(D$4,Serie_chrono!$C$3:$Q$46,36,))/HLOOKUP(D$4,Serie_chrono!$C$3:$Q$46,40,)</f>
        <v>0.25684683608493647</v>
      </c>
      <c r="E7" s="44">
        <f>(HLOOKUP(E$4,Serie_chrono!$C$3:$Q$46,24,)+HLOOKUP(E$4,Serie_chrono!$C$3:$Q$46,27,)+HLOOKUP(E$4,Serie_chrono!$C$3:$Q$46,30,)+HLOOKUP(E$4,Serie_chrono!$C$3:$Q$46,33,)+HLOOKUP(E$4,Serie_chrono!$C$3:$Q$46,36,))/HLOOKUP(E$4,Serie_chrono!$C$3:$Q$46,40,)</f>
        <v>0.2735285684586534</v>
      </c>
      <c r="F7" s="44">
        <f>(HLOOKUP(F$4,Serie_chrono!$C$3:$Q$46,24,)+HLOOKUP(F$4,Serie_chrono!$C$3:$Q$46,27,)+HLOOKUP(F$4,Serie_chrono!$C$3:$Q$46,30,)+HLOOKUP(F$4,Serie_chrono!$C$3:$Q$46,33,)+HLOOKUP(F$4,Serie_chrono!$C$3:$Q$46,36,))/HLOOKUP(F$4,Serie_chrono!$C$3:$Q$46,40,)</f>
        <v>0.25553149343347836</v>
      </c>
    </row>
    <row r="8" spans="2:6" ht="30" customHeight="1">
      <c r="B8" s="43" t="s">
        <v>79</v>
      </c>
      <c r="C8" s="44">
        <f>HLOOKUP(C$4,Serie_chrono!$C$3:$Q$46,20,)/HLOOKUP(C$4,Serie_chrono!$C$3:$Q$46,40,)</f>
        <v>0.02256813841791563</v>
      </c>
      <c r="D8" s="44">
        <f>HLOOKUP(D$4,Serie_chrono!$C$3:$Q$46,20,)/HLOOKUP(D$4,Serie_chrono!$C$3:$Q$46,40,)</f>
        <v>0.04037297545747758</v>
      </c>
      <c r="E8" s="44">
        <f>HLOOKUP(E$4,Serie_chrono!$C$3:$Q$46,20,)/HLOOKUP(E$4,Serie_chrono!$C$3:$Q$46,40,)</f>
        <v>0.03207651333241108</v>
      </c>
      <c r="F8" s="44">
        <f>HLOOKUP(F$4,Serie_chrono!$C$3:$Q$46,20,)/HLOOKUP(F$4,Serie_chrono!$C$3:$Q$46,40,)</f>
        <v>0.05029197222226919</v>
      </c>
    </row>
    <row r="9" spans="2:6" ht="30" customHeight="1">
      <c r="B9" s="43" t="s">
        <v>80</v>
      </c>
      <c r="C9" s="44">
        <f>HLOOKUP(C$4,Serie_chrono!$C$3:$Q$46,38,)/HLOOKUP(C$4,Serie_chrono!$C$3:$Q$46,40,)</f>
        <v>0.04224292575661131</v>
      </c>
      <c r="D9" s="44">
        <f>HLOOKUP(D$4,Serie_chrono!$C$3:$Q$46,38,)/HLOOKUP(D$4,Serie_chrono!$C$3:$Q$46,40,)</f>
        <v>0.02701552389895661</v>
      </c>
      <c r="E9" s="44">
        <f>HLOOKUP(E$4,Serie_chrono!$C$3:$Q$46,38,)/HLOOKUP(E$4,Serie_chrono!$C$3:$Q$46,40,)</f>
        <v>0.016240998654998826</v>
      </c>
      <c r="F9" s="44">
        <f>HLOOKUP(F$4,Serie_chrono!$C$3:$Q$46,38,)/HLOOKUP(F$4,Serie_chrono!$C$3:$Q$46,40,)</f>
        <v>0.019526461382900838</v>
      </c>
    </row>
    <row r="10" spans="2:6" ht="30" customHeight="1" thickBot="1">
      <c r="B10" s="48" t="s">
        <v>81</v>
      </c>
      <c r="C10" s="46">
        <f>SUM(C5:C9)</f>
        <v>0.9999999999999999</v>
      </c>
      <c r="D10" s="46">
        <f>SUM(D5:D9)</f>
        <v>1.0000000000000002</v>
      </c>
      <c r="E10" s="46">
        <f>SUM(E5:E9)</f>
        <v>1.0000000000000002</v>
      </c>
      <c r="F10" s="46">
        <f>SUM(F5:F9)</f>
        <v>1</v>
      </c>
    </row>
    <row r="11" ht="13.5" thickTop="1"/>
  </sheetData>
  <sheetProtection/>
  <mergeCells count="1">
    <mergeCell ref="B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Banque de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Gisèle FOUREL</dc:creator>
  <cp:keywords/>
  <dc:description/>
  <cp:lastModifiedBy>Gabriel Zucman</cp:lastModifiedBy>
  <dcterms:created xsi:type="dcterms:W3CDTF">2010-06-16T08:59:59Z</dcterms:created>
  <dcterms:modified xsi:type="dcterms:W3CDTF">2011-05-31T20:04:08Z</dcterms:modified>
  <cp:category/>
  <cp:version/>
  <cp:contentType/>
  <cp:contentStatus/>
</cp:coreProperties>
</file>