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Figure1" sheetId="1" r:id="rId1"/>
    <sheet name="Figure2" sheetId="2" r:id="rId2"/>
    <sheet name="Figure3" sheetId="3" r:id="rId3"/>
    <sheet name="Figure4" sheetId="4" r:id="rId4"/>
    <sheet name="Figure5" sheetId="5" r:id="rId5"/>
    <sheet name="DataFig1" sheetId="6" r:id="rId6"/>
    <sheet name="DataFig1(UK)" sheetId="7" r:id="rId7"/>
    <sheet name="DataFig2" sheetId="8" r:id="rId8"/>
    <sheet name="DataFig2(UK)" sheetId="9" r:id="rId9"/>
    <sheet name="DataFig3" sheetId="10" r:id="rId10"/>
    <sheet name="Figure1(nn)" sheetId="11" r:id="rId11"/>
    <sheet name="Figure2(nn)" sheetId="12" r:id="rId12"/>
    <sheet name="Figure3(nn)" sheetId="13" r:id="rId13"/>
    <sheet name="Figure4(nn)" sheetId="14" r:id="rId14"/>
    <sheet name="Figure5(nn)" sheetId="15" r:id="rId15"/>
  </sheets>
  <externalReferences>
    <externalReference r:id="rId18"/>
    <externalReference r:id="rId19"/>
    <externalReference r:id="rId20"/>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emp">#REF!</definedName>
    <definedName name="titles">#REF!</definedName>
    <definedName name="totals">#REF!</definedName>
    <definedName name="xxx">#REF!</definedName>
  </definedNames>
  <calcPr fullCalcOnLoad="1"/>
</workbook>
</file>

<file path=xl/sharedStrings.xml><?xml version="1.0" encoding="utf-8"?>
<sst xmlns="http://schemas.openxmlformats.org/spreadsheetml/2006/main" count="377" uniqueCount="98">
  <si>
    <r>
      <t>B</t>
    </r>
    <r>
      <rPr>
        <vertAlign val="subscript"/>
        <sz val="10"/>
        <rFont val="Arial"/>
        <family val="2"/>
      </rPr>
      <t>t</t>
    </r>
    <r>
      <rPr>
        <sz val="10"/>
        <rFont val="Arial"/>
        <family val="0"/>
      </rPr>
      <t>/Y</t>
    </r>
    <r>
      <rPr>
        <vertAlign val="subscript"/>
        <sz val="10"/>
        <rFont val="Arial"/>
        <family val="2"/>
      </rPr>
      <t>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</si>
  <si>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t</t>
    </r>
  </si>
  <si>
    <r>
      <t>B</t>
    </r>
    <r>
      <rPr>
        <vertAlign val="subscript"/>
        <sz val="10"/>
        <rFont val="Arial"/>
        <family val="2"/>
      </rPr>
      <t>t</t>
    </r>
    <r>
      <rPr>
        <sz val="10"/>
        <rFont val="Arial"/>
        <family val="0"/>
      </rPr>
      <t>/Y</t>
    </r>
    <r>
      <rPr>
        <vertAlign val="subscript"/>
        <sz val="10"/>
        <rFont val="Arial"/>
        <family val="2"/>
      </rPr>
      <t>dt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</si>
  <si>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dt</t>
    </r>
  </si>
  <si>
    <t>Piketty 2010, Table A4</t>
  </si>
  <si>
    <t>Piketty 2010, Table B2</t>
  </si>
  <si>
    <t>U.S.</t>
  </si>
  <si>
    <t>U.K.</t>
  </si>
  <si>
    <t>Germany</t>
  </si>
  <si>
    <t>France</t>
  </si>
  <si>
    <t>U.S.         (top marginal rate on earned income)</t>
  </si>
  <si>
    <t>U.S.         (top effective rate)</t>
  </si>
  <si>
    <t>Top marginal income tax rate</t>
  </si>
  <si>
    <t>Maximum rate of ED/CTT/IHT</t>
  </si>
  <si>
    <t>Maximum rate of estate duty</t>
  </si>
  <si>
    <t>Capital Transfer Tax</t>
  </si>
  <si>
    <t>Rate of Inheritance Tax</t>
  </si>
  <si>
    <t>Source</t>
  </si>
  <si>
    <t>Notes</t>
  </si>
  <si>
    <t>AR year ended 31 March 1936, Table 8</t>
  </si>
  <si>
    <t>"</t>
  </si>
  <si>
    <t>AR year ended 31 March 1949, Table 105</t>
  </si>
  <si>
    <t>AR year ended 31 March 1951, Table 135</t>
  </si>
  <si>
    <t>AR year ended 31 March 1969, Table 35</t>
  </si>
  <si>
    <t>Tax limited to 80 per cent of estate</t>
  </si>
  <si>
    <t>AR year ended 31 March 1975, Table 23</t>
  </si>
  <si>
    <t>HMRC website, Table A.8</t>
  </si>
  <si>
    <t>IRS 2000, Table A.8</t>
  </si>
  <si>
    <t>a</t>
  </si>
  <si>
    <t>b</t>
  </si>
  <si>
    <t>c</t>
  </si>
  <si>
    <t xml:space="preserve">Estate Duty was introduced in 1894 </t>
  </si>
  <si>
    <t>Investment income surcharge</t>
  </si>
  <si>
    <t>The income tax does not include National Insurance contributions.</t>
  </si>
  <si>
    <t>Estate duty was replaced in 1975 by Capital Transfer Tax, renamed in 1986 Inheritance Tax</t>
  </si>
  <si>
    <t>HMRC website</t>
  </si>
  <si>
    <t>Highest rate of surtax</t>
  </si>
  <si>
    <t>means tax not in operation</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</si>
  <si>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</si>
  <si>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</si>
  <si>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</si>
  <si>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</si>
  <si>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</si>
  <si>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</si>
  <si>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</si>
  <si>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</si>
  <si>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</si>
  <si>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</si>
  <si>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</si>
  <si>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</si>
  <si>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</si>
  <si>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</si>
  <si>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</si>
  <si>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</si>
  <si>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</si>
  <si>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</si>
  <si>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</si>
  <si>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</si>
  <si>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</si>
  <si>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</si>
  <si>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</si>
  <si>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</si>
  <si>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</si>
  <si>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</si>
  <si>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</si>
  <si>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</si>
  <si>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Data relate to tax years</t>
  </si>
  <si>
    <t>Where change made other than at start of tax year (6 April), allocate to that year if before 6 October.</t>
  </si>
  <si>
    <t>The main sources are the Annual Reports (AR) of the Inland Revenue and Inland Revenue Statistics (IRS)</t>
  </si>
  <si>
    <t>d</t>
  </si>
  <si>
    <t>Inland Revenue is now known as HMRC.</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</si>
  <si>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</si>
  <si>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</si>
  <si>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</si>
  <si>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</si>
  <si>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</si>
  <si>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</si>
  <si>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</si>
  <si>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</si>
  <si>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</si>
  <si>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</si>
  <si>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UK: </t>
    </r>
    <r>
      <rPr>
        <sz val="10"/>
        <rFont val="Arial"/>
        <family val="2"/>
      </rPr>
      <t>See DataFig2(UK)</t>
    </r>
  </si>
  <si>
    <r>
      <t xml:space="preserve">Sabine, B E V, 1966, </t>
    </r>
    <r>
      <rPr>
        <i/>
        <sz val="10"/>
        <rFont val="Arial"/>
        <family val="2"/>
      </rPr>
      <t xml:space="preserve">A history of income tax, </t>
    </r>
    <r>
      <rPr>
        <sz val="10"/>
        <rFont val="Arial"/>
        <family val="2"/>
      </rPr>
      <t>Allen and Unwin, London.</t>
    </r>
  </si>
  <si>
    <t>Series used to construct figure 1: top inheritance tax rates 1900-2010</t>
  </si>
  <si>
    <t>Series used to construct figure 2: top income tax rates 1900-2010</t>
  </si>
  <si>
    <t>Detailed series on UK top inheritance tax rates (data provided by A.B. Atkinson, september 2011)</t>
  </si>
  <si>
    <t>Detailed series on UK top income tax rates (data provided by A.B. Atkinson, september 2011)</t>
  </si>
  <si>
    <r>
      <t xml:space="preserve">UK: </t>
    </r>
    <r>
      <rPr>
        <sz val="10"/>
        <rFont val="Arial"/>
        <family val="2"/>
      </rPr>
      <t>See DataFig1(UK)</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</si>
  <si>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</si>
  <si>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</si>
  <si>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t>Series used to construct figures 3a-3b: inheritance flows in France 1820-2008 (see Piketty, On the long run evolution of inheritance, 2010 working paper version, data appendix)</t>
  </si>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</sst>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38">
    <font>
      <sz val="10"/>
      <name val="Arial"/>
      <family val="0"/>
    </font>
    <font>
      <sz val="8"/>
      <name val="Arial"/>
      <family val="0"/>
    </font>
    <font>
      <u val="single"/>
      <sz val="10"/>
      <color indexed="30"/>
      <name val="Arial"/>
      <family val="0"/>
    </font>
    <font>
      <u val="single"/>
      <sz val="10"/>
      <color indexed="56"/>
      <name val="Arial"/>
      <family val="0"/>
    </font>
    <font>
      <sz val="18.25"/>
      <name val="Arial"/>
      <family val="2"/>
    </font>
    <font>
      <b/>
      <sz val="20"/>
      <name val="Arial"/>
      <family val="2"/>
    </font>
    <font>
      <sz val="19.5"/>
      <name val="Arial"/>
      <family val="2"/>
    </font>
    <font>
      <sz val="18"/>
      <name val="Arial"/>
      <family val="2"/>
    </font>
    <font>
      <b/>
      <sz val="10"/>
      <name val="Arial"/>
      <family val="2"/>
    </font>
    <font>
      <sz val="17.75"/>
      <name val="Arial"/>
      <family val="2"/>
    </font>
    <font>
      <sz val="19.75"/>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vertAlign val="sub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5.5"/>
      <name val="Arial"/>
      <family val="2"/>
    </font>
    <font>
      <sz val="16"/>
      <name val="Arial"/>
      <family val="2"/>
    </font>
    <font>
      <b/>
      <sz val="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2" fillId="0" borderId="0" applyNumberFormat="0" applyFill="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8" fillId="0" borderId="2" applyNumberFormat="0" applyFill="0" applyAlignment="0" applyProtection="0"/>
    <xf numFmtId="0" fontId="21" fillId="21" borderId="3" applyNumberFormat="0" applyAlignment="0" applyProtection="0"/>
    <xf numFmtId="0" fontId="0" fillId="22" borderId="4" applyNumberFormat="0" applyFont="0" applyAlignment="0" applyProtection="0"/>
    <xf numFmtId="0"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2" fillId="0" borderId="0" applyNumberFormat="0" applyFill="0" applyBorder="0" applyAlignment="0" applyProtection="0"/>
    <xf numFmtId="3" fontId="11" fillId="0" borderId="0" applyFont="0" applyFill="0" applyBorder="0" applyAlignment="0" applyProtection="0"/>
    <xf numFmtId="0" fontId="23" fillId="4"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19"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1" fillId="0" borderId="0" applyFont="0" applyFill="0" applyBorder="0" applyAlignment="0" applyProtection="0"/>
    <xf numFmtId="0" fontId="29" fillId="23" borderId="0" applyNumberFormat="0" applyBorder="0" applyAlignment="0" applyProtection="0"/>
    <xf numFmtId="0" fontId="29" fillId="23" borderId="0" applyNumberFormat="0" applyBorder="0" applyAlignment="0" applyProtection="0"/>
    <xf numFmtId="0" fontId="0" fillId="22" borderId="4"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3" fillId="4" borderId="0" applyNumberFormat="0" applyBorder="0" applyAlignment="0" applyProtection="0"/>
    <xf numFmtId="0" fontId="30" fillId="20" borderId="8" applyNumberFormat="0" applyAlignment="0" applyProtection="0"/>
    <xf numFmtId="0" fontId="14" fillId="0" borderId="9">
      <alignment horizontal="center"/>
      <protection/>
    </xf>
    <xf numFmtId="0" fontId="2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1" fillId="0" borderId="10" applyNumberFormat="0" applyFont="0" applyFill="0" applyAlignment="0" applyProtection="0"/>
    <xf numFmtId="0" fontId="21" fillId="21" borderId="3" applyNumberFormat="0" applyAlignment="0" applyProtection="0"/>
    <xf numFmtId="2" fontId="11" fillId="0" borderId="0" applyFont="0" applyFill="0" applyBorder="0" applyAlignment="0" applyProtection="0"/>
    <xf numFmtId="0" fontId="32"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9" fontId="0" fillId="0" borderId="0" xfId="0" applyNumberFormat="1" applyAlignment="1">
      <alignment horizontal="center"/>
    </xf>
    <xf numFmtId="0" fontId="8" fillId="0" borderId="0" xfId="0" applyFont="1" applyAlignment="1">
      <alignment/>
    </xf>
    <xf numFmtId="0" fontId="0" fillId="0" borderId="0" xfId="0" applyAlignment="1">
      <alignment horizontal="left"/>
    </xf>
    <xf numFmtId="164" fontId="0" fillId="0" borderId="0" xfId="0" applyNumberFormat="1" applyAlignment="1">
      <alignment horizontal="center"/>
    </xf>
    <xf numFmtId="164" fontId="0" fillId="0" borderId="0" xfId="0" applyNumberFormat="1" applyAlignment="1">
      <alignmen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0" fontId="0" fillId="0" borderId="0" xfId="0" applyFont="1" applyAlignment="1">
      <alignment vertical="justify"/>
    </xf>
    <xf numFmtId="166" fontId="0" fillId="0" borderId="0" xfId="0" applyNumberFormat="1" applyAlignment="1">
      <alignment vertical="justify"/>
    </xf>
    <xf numFmtId="0" fontId="33"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33" fillId="0" borderId="0" xfId="0" applyFont="1" applyAlignment="1">
      <alignment/>
    </xf>
    <xf numFmtId="166" fontId="0" fillId="0" borderId="0" xfId="0" applyNumberFormat="1" applyFont="1" applyAlignment="1">
      <alignment/>
    </xf>
    <xf numFmtId="0" fontId="0" fillId="0" borderId="0" xfId="0" applyFont="1" applyAlignment="1">
      <alignment/>
    </xf>
    <xf numFmtId="0" fontId="0" fillId="22" borderId="0" xfId="0" applyFill="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33"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33" fillId="0" borderId="0" xfId="0" applyFont="1" applyAlignment="1">
      <alignment horizontal="left" wrapText="1"/>
    </xf>
    <xf numFmtId="0" fontId="0" fillId="0" borderId="0" xfId="0" applyAlignment="1">
      <alignment horizontal="center" vertical="center" wrapText="1"/>
    </xf>
  </cellXfs>
  <cellStyles count="9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te" xfId="87"/>
    <cellStyle name="Output" xfId="88"/>
    <cellStyle name="Percent" xfId="89"/>
    <cellStyle name="Satisfaisant" xfId="90"/>
    <cellStyle name="Sortie" xfId="91"/>
    <cellStyle name="style_col_headings" xfId="92"/>
    <cellStyle name="Texte explicatif" xfId="93"/>
    <cellStyle name="Title" xfId="94"/>
    <cellStyle name="Titre" xfId="95"/>
    <cellStyle name="Titre 1" xfId="96"/>
    <cellStyle name="Titre 2" xfId="97"/>
    <cellStyle name="Titre 3" xfId="98"/>
    <cellStyle name="Titre 4" xfId="99"/>
    <cellStyle name="Total" xfId="100"/>
    <cellStyle name="Vérification" xfId="101"/>
    <cellStyle name="Virgule fixe" xfId="102"/>
    <cellStyle name="Warning Text"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1: Top Inheritance Tax Rates 1900-2011 </a:t>
            </a:r>
          </a:p>
        </c:rich>
      </c:tx>
      <c:layout>
        <c:manualLayout>
          <c:xMode val="factor"/>
          <c:yMode val="factor"/>
          <c:x val="0.00325"/>
          <c:y val="-0.02025"/>
        </c:manualLayout>
      </c:layout>
      <c:spPr>
        <a:noFill/>
        <a:ln>
          <a:noFill/>
        </a:ln>
      </c:spPr>
    </c:title>
    <c:plotArea>
      <c:layout>
        <c:manualLayout>
          <c:xMode val="edge"/>
          <c:yMode val="edge"/>
          <c:x val="0"/>
          <c:y val="0.06225"/>
          <c:w val="0.9925"/>
          <c:h val="0.9377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DataFig1!$A$10:$A$121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DataFig1!$B$10:$B$121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DataFig1!$C$10:$C$121</c:f>
              <c:numCache>
                <c:ptCount val="112"/>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DataFig1!$E$10:$E$121</c:f>
              <c:numCache>
                <c:ptCount val="112"/>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DataFig1!$D$10:$D$121</c:f>
              <c:numCache>
                <c:ptCount val="112"/>
                <c:pt idx="0">
                  <c:v>0</c:v>
                </c:pt>
                <c:pt idx="1">
                  <c:v>0</c:v>
                </c:pt>
                <c:pt idx="2">
                  <c:v>0</c:v>
                </c:pt>
                <c:pt idx="3">
                  <c:v>0</c:v>
                </c:pt>
                <c:pt idx="4">
                  <c:v>0</c:v>
                </c:pt>
                <c:pt idx="5">
                  <c:v>0</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numCache>
            </c:numRef>
          </c:val>
          <c:smooth val="0"/>
        </c:ser>
        <c:marker val="1"/>
        <c:axId val="3354220"/>
        <c:axId val="30187981"/>
      </c:lineChart>
      <c:catAx>
        <c:axId val="3354220"/>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30187981"/>
        <c:crossesAt val="0"/>
        <c:auto val="1"/>
        <c:lblOffset val="100"/>
        <c:tickLblSkip val="10"/>
        <c:tickMarkSkip val="10"/>
        <c:noMultiLvlLbl val="0"/>
      </c:catAx>
      <c:valAx>
        <c:axId val="30187981"/>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3354220"/>
        <c:crossesAt val="1"/>
        <c:crossBetween val="between"/>
        <c:dispUnits/>
        <c:majorUnit val="0.1"/>
        <c:minorUnit val="0.1"/>
      </c:valAx>
    </c:plotArea>
    <c:legend>
      <c:legendPos val="r"/>
      <c:layout>
        <c:manualLayout>
          <c:xMode val="edge"/>
          <c:yMode val="edge"/>
          <c:x val="0.12425"/>
          <c:y val="0.12175"/>
          <c:w val="0.16925"/>
          <c:h val="0.349"/>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Annual inheritance flow as a fraction of disposable income, France 1820-2008 </a:t>
            </a:r>
          </a:p>
        </c:rich>
      </c:tx>
      <c:layout>
        <c:manualLayout>
          <c:xMode val="factor"/>
          <c:yMode val="factor"/>
          <c:x val="0.001"/>
          <c:y val="-0.02025"/>
        </c:manualLayout>
      </c:layout>
      <c:spPr>
        <a:noFill/>
        <a:ln>
          <a:noFill/>
        </a:ln>
      </c:spPr>
    </c:title>
    <c:plotArea>
      <c:layout>
        <c:manualLayout>
          <c:xMode val="edge"/>
          <c:yMode val="edge"/>
          <c:x val="0.0075"/>
          <c:y val="0.11225"/>
          <c:w val="0.97475"/>
          <c:h val="0.8297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DataFig3!$D$10:$D$200</c:f>
              <c:numCache>
                <c:ptCount val="191"/>
                <c:pt idx="0">
                  <c:v>0.21385479653650594</c:v>
                </c:pt>
                <c:pt idx="10">
                  <c:v>0.21902122920763906</c:v>
                </c:pt>
                <c:pt idx="20">
                  <c:v>0.22162187546074497</c:v>
                </c:pt>
                <c:pt idx="30">
                  <c:v>0.21072568065070413</c:v>
                </c:pt>
                <c:pt idx="40">
                  <c:v>0.21267617484022555</c:v>
                </c:pt>
                <c:pt idx="50">
                  <c:v>0.23427814142579945</c:v>
                </c:pt>
                <c:pt idx="60">
                  <c:v>0.2572293611540343</c:v>
                </c:pt>
                <c:pt idx="70">
                  <c:v>0.25116750999704457</c:v>
                </c:pt>
                <c:pt idx="80">
                  <c:v>0.254828939597986</c:v>
                </c:pt>
                <c:pt idx="90">
                  <c:v>0.23958597944861024</c:v>
                </c:pt>
                <c:pt idx="100">
                  <c:v>0.10229958382015741</c:v>
                </c:pt>
                <c:pt idx="110">
                  <c:v>0.11827518971417005</c:v>
                </c:pt>
                <c:pt idx="120">
                  <c:v>0.11495059749596764</c:v>
                </c:pt>
                <c:pt idx="130">
                  <c:v>0.0569340764874684</c:v>
                </c:pt>
                <c:pt idx="140">
                  <c:v>0.07936074760098899</c:v>
                </c:pt>
                <c:pt idx="150">
                  <c:v>0.08590136936388768</c:v>
                </c:pt>
                <c:pt idx="160">
                  <c:v>0.0907666861381574</c:v>
                </c:pt>
                <c:pt idx="170">
                  <c:v>0.10966702680177279</c:v>
                </c:pt>
                <c:pt idx="180">
                  <c:v>0.16424549327526491</c:v>
                </c:pt>
                <c:pt idx="188">
                  <c:v>0.20880510817415057</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DataFig3!$E$10:$E$200</c:f>
              <c:numCache>
                <c:ptCount val="191"/>
                <c:pt idx="0">
                  <c:v>0.19846670053459978</c:v>
                </c:pt>
                <c:pt idx="10">
                  <c:v>0.1909434759016045</c:v>
                </c:pt>
                <c:pt idx="20">
                  <c:v>0.19415985421687487</c:v>
                </c:pt>
                <c:pt idx="30">
                  <c:v>0.16806725852923665</c:v>
                </c:pt>
                <c:pt idx="40">
                  <c:v>0.1807051931033621</c:v>
                </c:pt>
                <c:pt idx="50">
                  <c:v>0.20817120086852464</c:v>
                </c:pt>
                <c:pt idx="60">
                  <c:v>0.24497559383144055</c:v>
                </c:pt>
                <c:pt idx="70">
                  <c:v>0.2433668994193307</c:v>
                </c:pt>
                <c:pt idx="80">
                  <c:v>0.24670577894463985</c:v>
                </c:pt>
                <c:pt idx="90">
                  <c:v>0.21512395957863378</c:v>
                </c:pt>
                <c:pt idx="100">
                  <c:v>0.07347478335333633</c:v>
                </c:pt>
                <c:pt idx="110">
                  <c:v>0.08708199770474179</c:v>
                </c:pt>
                <c:pt idx="120">
                  <c:v>0.07889950130446205</c:v>
                </c:pt>
                <c:pt idx="130">
                  <c:v>0.03834646522560974</c:v>
                </c:pt>
                <c:pt idx="140">
                  <c:v>0.04694974820657689</c:v>
                </c:pt>
                <c:pt idx="150">
                  <c:v>0.06453404299265374</c:v>
                </c:pt>
                <c:pt idx="160">
                  <c:v>0.08064452346915067</c:v>
                </c:pt>
                <c:pt idx="170">
                  <c:v>0.09565772322935337</c:v>
                </c:pt>
                <c:pt idx="180">
                  <c:v>0.14389161094179323</c:v>
                </c:pt>
                <c:pt idx="188">
                  <c:v>0.18169038885975836</c:v>
                </c:pt>
              </c:numCache>
            </c:numRef>
          </c:val>
          <c:smooth val="0"/>
        </c:ser>
        <c:marker val="1"/>
        <c:axId val="5154566"/>
        <c:axId val="46391095"/>
      </c:lineChart>
      <c:catAx>
        <c:axId val="5154566"/>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375"/>
              <c:y val="0.000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46391095"/>
        <c:crossesAt val="0"/>
        <c:auto val="1"/>
        <c:lblOffset val="100"/>
        <c:tickLblSkip val="20"/>
        <c:tickMarkSkip val="20"/>
        <c:noMultiLvlLbl val="0"/>
      </c:catAx>
      <c:valAx>
        <c:axId val="46391095"/>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775" b="0" i="0" u="none" baseline="0">
                <a:latin typeface="Arial"/>
                <a:ea typeface="Arial"/>
                <a:cs typeface="Arial"/>
              </a:defRPr>
            </a:pPr>
          </a:p>
        </c:txPr>
        <c:crossAx val="5154566"/>
        <c:crossesAt val="1"/>
        <c:crossBetween val="between"/>
        <c:dispUnits/>
        <c:majorUnit val="0.04"/>
        <c:minorUnit val="0.001"/>
      </c:valAx>
    </c:plotArea>
    <c:legend>
      <c:legendPos val="r"/>
      <c:layout>
        <c:manualLayout>
          <c:xMode val="edge"/>
          <c:yMode val="edge"/>
          <c:x val="0.16775"/>
          <c:y val="0.14875"/>
          <c:w val="0.79225"/>
          <c:h val="0.199"/>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2: Top Income Tax Rates 1900-2011 </a:t>
            </a:r>
          </a:p>
        </c:rich>
      </c:tx>
      <c:layout>
        <c:manualLayout>
          <c:xMode val="factor"/>
          <c:yMode val="factor"/>
          <c:x val="0.00325"/>
          <c:y val="-0.02025"/>
        </c:manualLayout>
      </c:layout>
      <c:spPr>
        <a:noFill/>
        <a:ln>
          <a:noFill/>
        </a:ln>
      </c:spPr>
    </c:title>
    <c:plotArea>
      <c:layout>
        <c:manualLayout>
          <c:xMode val="edge"/>
          <c:yMode val="edge"/>
          <c:x val="0.00325"/>
          <c:y val="0.06075"/>
          <c:w val="0.979"/>
          <c:h val="0.939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DataFig2!$E$10:$E$121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0.579</c:v>
                </c:pt>
                <c:pt idx="92">
                  <c:v>0.579</c:v>
                </c:pt>
                <c:pt idx="93">
                  <c:v>0.592</c:v>
                </c:pt>
                <c:pt idx="94">
                  <c:v>0.592</c:v>
                </c:pt>
                <c:pt idx="95">
                  <c:v>0.592</c:v>
                </c:pt>
                <c:pt idx="96">
                  <c:v>0.5790000000000001</c:v>
                </c:pt>
                <c:pt idx="97">
                  <c:v>0.5790000000000001</c:v>
                </c:pt>
                <c:pt idx="98">
                  <c:v>0.62</c:v>
                </c:pt>
                <c:pt idx="99">
                  <c:v>0.62</c:v>
                </c:pt>
                <c:pt idx="100">
                  <c:v>0.6124999999999999</c:v>
                </c:pt>
                <c:pt idx="101">
                  <c:v>0.6074999999999999</c:v>
                </c:pt>
                <c:pt idx="102">
                  <c:v>0.5758</c:v>
                </c:pt>
                <c:pt idx="103">
                  <c:v>0.5609</c:v>
                </c:pt>
                <c:pt idx="104">
                  <c:v>0.5609</c:v>
                </c:pt>
                <c:pt idx="105">
                  <c:v>0.5609</c:v>
                </c:pt>
                <c:pt idx="106">
                  <c:v>0.48000000000000004</c:v>
                </c:pt>
                <c:pt idx="107">
                  <c:v>0.48000000000000004</c:v>
                </c:pt>
                <c:pt idx="108">
                  <c:v>0.48000000000000004</c:v>
                </c:pt>
                <c:pt idx="109">
                  <c:v>0.48000000000000004</c:v>
                </c:pt>
                <c:pt idx="110">
                  <c:v>0.49</c:v>
                </c:pt>
                <c:pt idx="111">
                  <c:v>0.49</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DataFig2!$D$10:$D$121</c:f>
              <c:numCache>
                <c:ptCount val="112"/>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numCache>
            </c:numRef>
          </c:val>
          <c:smooth val="0"/>
        </c:ser>
        <c:marker val="1"/>
        <c:axId val="3256374"/>
        <c:axId val="29307367"/>
      </c:lineChart>
      <c:catAx>
        <c:axId val="3256374"/>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29307367"/>
        <c:crossesAt val="0"/>
        <c:auto val="1"/>
        <c:lblOffset val="100"/>
        <c:tickLblSkip val="10"/>
        <c:tickMarkSkip val="10"/>
        <c:noMultiLvlLbl val="0"/>
      </c:catAx>
      <c:valAx>
        <c:axId val="29307367"/>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3256374"/>
        <c:crossesAt val="1"/>
        <c:crossBetween val="between"/>
        <c:dispUnits/>
        <c:majorUnit val="0.1"/>
        <c:minorUnit val="0.1"/>
      </c:valAx>
    </c:plotArea>
    <c:legend>
      <c:legendPos val="r"/>
      <c:layout>
        <c:manualLayout>
          <c:xMode val="edge"/>
          <c:yMode val="edge"/>
          <c:x val="0.50875"/>
          <c:y val="0.51025"/>
          <c:w val="0.1685"/>
          <c:h val="0.311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Figure 3: Top Income Tax Rates: Earned (Labor) vs Unearned (Capital) </a:t>
            </a:r>
          </a:p>
        </c:rich>
      </c:tx>
      <c:layout>
        <c:manualLayout>
          <c:xMode val="factor"/>
          <c:yMode val="factor"/>
          <c:x val="0.00325"/>
          <c:y val="-0.02025"/>
        </c:manualLayout>
      </c:layout>
      <c:spPr>
        <a:noFill/>
        <a:ln>
          <a:noFill/>
        </a:ln>
      </c:spPr>
    </c:title>
    <c:plotArea>
      <c:layout>
        <c:manualLayout>
          <c:xMode val="edge"/>
          <c:yMode val="edge"/>
          <c:x val="0.00325"/>
          <c:y val="0.04"/>
          <c:w val="0.979"/>
          <c:h val="0.96"/>
        </c:manualLayout>
      </c:layout>
      <c:lineChart>
        <c:grouping val="standard"/>
        <c:varyColors val="0"/>
        <c:ser>
          <c:idx val="0"/>
          <c:order val="0"/>
          <c:tx>
            <c:v>U.S.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DataFig2!$G$10:$G$121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1"/>
          <c:order val="1"/>
          <c:tx>
            <c:v>U.S.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2"/>
          <c:order val="2"/>
          <c:tx>
            <c:v>U.K.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DataFig2!$J$10:$J$121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3"/>
          <c:order val="3"/>
          <c:tx>
            <c:v>U.K.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marker val="1"/>
        <c:axId val="62439712"/>
        <c:axId val="25086497"/>
      </c:lineChart>
      <c:catAx>
        <c:axId val="62439712"/>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25086497"/>
        <c:crossesAt val="0"/>
        <c:auto val="1"/>
        <c:lblOffset val="100"/>
        <c:tickLblSkip val="10"/>
        <c:tickMarkSkip val="10"/>
        <c:noMultiLvlLbl val="0"/>
      </c:catAx>
      <c:valAx>
        <c:axId val="25086497"/>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62439712"/>
        <c:crossesAt val="1"/>
        <c:crossBetween val="between"/>
        <c:dispUnits/>
        <c:majorUnit val="0.1"/>
        <c:minorUnit val="0.1"/>
      </c:valAx>
    </c:plotArea>
    <c:legend>
      <c:legendPos val="r"/>
      <c:layout>
        <c:manualLayout>
          <c:xMode val="edge"/>
          <c:yMode val="edge"/>
          <c:x val="0.38375"/>
          <c:y val="0.544"/>
          <c:w val="0.32275"/>
          <c:h val="0.31125"/>
        </c:manualLayout>
      </c:layout>
      <c:overlay val="0"/>
      <c:txPr>
        <a:bodyPr vert="horz" rot="0"/>
        <a:lstStyle/>
        <a:p>
          <a:pPr>
            <a:defRPr lang="en-US" cap="none" sz="16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4: Annual inheritance flow as a fraction of national income, France 1820-2008 </a:t>
            </a:r>
          </a:p>
        </c:rich>
      </c:tx>
      <c:layout>
        <c:manualLayout>
          <c:xMode val="factor"/>
          <c:yMode val="factor"/>
          <c:x val="0.00325"/>
          <c:y val="-0.02025"/>
        </c:manualLayout>
      </c:layout>
      <c:spPr>
        <a:noFill/>
        <a:ln>
          <a:noFill/>
        </a:ln>
      </c:spPr>
    </c:title>
    <c:plotArea>
      <c:layout>
        <c:manualLayout>
          <c:xMode val="edge"/>
          <c:yMode val="edge"/>
          <c:x val="0"/>
          <c:y val="0.10825"/>
          <c:w val="0.98225"/>
          <c:h val="0.825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DataFig3!$B$10:$B$200</c:f>
              <c:numCache>
                <c:ptCount val="191"/>
                <c:pt idx="0">
                  <c:v>0.20316205670968063</c:v>
                </c:pt>
                <c:pt idx="10">
                  <c:v>0.2080701677472571</c:v>
                </c:pt>
                <c:pt idx="20">
                  <c:v>0.2105407816877077</c:v>
                </c:pt>
                <c:pt idx="30">
                  <c:v>0.20018939661816892</c:v>
                </c:pt>
                <c:pt idx="40">
                  <c:v>0.20204236609821427</c:v>
                </c:pt>
                <c:pt idx="50">
                  <c:v>0.22256423435450948</c:v>
                </c:pt>
                <c:pt idx="60">
                  <c:v>0.24436789309633253</c:v>
                </c:pt>
                <c:pt idx="70">
                  <c:v>0.23860913449719232</c:v>
                </c:pt>
                <c:pt idx="80">
                  <c:v>0.24104896189101005</c:v>
                </c:pt>
                <c:pt idx="90">
                  <c:v>0.22663027096073507</c:v>
                </c:pt>
                <c:pt idx="100">
                  <c:v>0.09795617752515869</c:v>
                </c:pt>
                <c:pt idx="110">
                  <c:v>0.11036391456259105</c:v>
                </c:pt>
                <c:pt idx="120">
                  <c:v>0.09820096990492985</c:v>
                </c:pt>
                <c:pt idx="130">
                  <c:v>0.04347707539774849</c:v>
                </c:pt>
                <c:pt idx="140">
                  <c:v>0.058520859229230414</c:v>
                </c:pt>
                <c:pt idx="150">
                  <c:v>0.061890839407825096</c:v>
                </c:pt>
                <c:pt idx="160">
                  <c:v>0.06359985670701154</c:v>
                </c:pt>
                <c:pt idx="170">
                  <c:v>0.07725355817175641</c:v>
                </c:pt>
                <c:pt idx="180">
                  <c:v>0.11386252254021063</c:v>
                </c:pt>
                <c:pt idx="188">
                  <c:v>0.1452506963835374</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DataFig3!$C$10:$C$200</c:f>
              <c:numCache>
                <c:ptCount val="191"/>
                <c:pt idx="0">
                  <c:v>0.1885433655078698</c:v>
                </c:pt>
                <c:pt idx="10">
                  <c:v>0.18139630210652424</c:v>
                </c:pt>
                <c:pt idx="20">
                  <c:v>0.18445186150603113</c:v>
                </c:pt>
                <c:pt idx="30">
                  <c:v>0.1596638956027748</c:v>
                </c:pt>
                <c:pt idx="40">
                  <c:v>0.171669933448194</c:v>
                </c:pt>
                <c:pt idx="50">
                  <c:v>0.1977626408250984</c:v>
                </c:pt>
                <c:pt idx="60">
                  <c:v>0.2327268141398685</c:v>
                </c:pt>
                <c:pt idx="70">
                  <c:v>0.23119855444836415</c:v>
                </c:pt>
                <c:pt idx="80">
                  <c:v>0.2333650644268836</c:v>
                </c:pt>
                <c:pt idx="90">
                  <c:v>0.2034910446832276</c:v>
                </c:pt>
                <c:pt idx="100">
                  <c:v>0.07035521214274783</c:v>
                </c:pt>
                <c:pt idx="110">
                  <c:v>0.08125719500304006</c:v>
                </c:pt>
                <c:pt idx="120">
                  <c:v>0.06740293414642967</c:v>
                </c:pt>
                <c:pt idx="130">
                  <c:v>0.02928285242701594</c:v>
                </c:pt>
                <c:pt idx="140">
                  <c:v>0.034620888647105684</c:v>
                </c:pt>
                <c:pt idx="150">
                  <c:v>0.046495953682376225</c:v>
                </c:pt>
                <c:pt idx="160">
                  <c:v>0.05650729750159998</c:v>
                </c:pt>
                <c:pt idx="170">
                  <c:v>0.0673848804110842</c:v>
                </c:pt>
                <c:pt idx="180">
                  <c:v>0.09975227610506701</c:v>
                </c:pt>
                <c:pt idx="188">
                  <c:v>0.1263889362613912</c:v>
                </c:pt>
              </c:numCache>
            </c:numRef>
          </c:val>
          <c:smooth val="0"/>
        </c:ser>
        <c:marker val="1"/>
        <c:axId val="24451882"/>
        <c:axId val="18740347"/>
      </c:lineChart>
      <c:catAx>
        <c:axId val="24451882"/>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125"/>
              <c:y val="0.0007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18740347"/>
        <c:crossesAt val="0"/>
        <c:auto val="1"/>
        <c:lblOffset val="100"/>
        <c:tickLblSkip val="20"/>
        <c:tickMarkSkip val="20"/>
        <c:noMultiLvlLbl val="0"/>
      </c:catAx>
      <c:valAx>
        <c:axId val="18740347"/>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24451882"/>
        <c:crossesAt val="1"/>
        <c:crossBetween val="between"/>
        <c:dispUnits/>
        <c:majorUnit val="0.04"/>
        <c:minorUnit val="0.001"/>
      </c:valAx>
    </c:plotArea>
    <c:legend>
      <c:legendPos val="r"/>
      <c:layout>
        <c:manualLayout>
          <c:xMode val="edge"/>
          <c:yMode val="edge"/>
          <c:x val="0.161"/>
          <c:y val="0.15025"/>
          <c:w val="0.8065"/>
          <c:h val="0.220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5: Annual inheritance flow as a fraction of disposable income, France 1820-2008 </a:t>
            </a:r>
          </a:p>
        </c:rich>
      </c:tx>
      <c:layout>
        <c:manualLayout>
          <c:xMode val="factor"/>
          <c:yMode val="factor"/>
          <c:x val="0.001"/>
          <c:y val="-0.02025"/>
        </c:manualLayout>
      </c:layout>
      <c:spPr>
        <a:noFill/>
        <a:ln>
          <a:noFill/>
        </a:ln>
      </c:spPr>
    </c:title>
    <c:plotArea>
      <c:layout>
        <c:manualLayout>
          <c:xMode val="edge"/>
          <c:yMode val="edge"/>
          <c:x val="0.0075"/>
          <c:y val="0.11225"/>
          <c:w val="0.97475"/>
          <c:h val="0.8297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DataFig3!$D$10:$D$200</c:f>
              <c:numCache>
                <c:ptCount val="191"/>
                <c:pt idx="0">
                  <c:v>0.21385479653650594</c:v>
                </c:pt>
                <c:pt idx="10">
                  <c:v>0.21902122920763906</c:v>
                </c:pt>
                <c:pt idx="20">
                  <c:v>0.22162187546074497</c:v>
                </c:pt>
                <c:pt idx="30">
                  <c:v>0.21072568065070413</c:v>
                </c:pt>
                <c:pt idx="40">
                  <c:v>0.21267617484022555</c:v>
                </c:pt>
                <c:pt idx="50">
                  <c:v>0.23427814142579945</c:v>
                </c:pt>
                <c:pt idx="60">
                  <c:v>0.2572293611540343</c:v>
                </c:pt>
                <c:pt idx="70">
                  <c:v>0.25116750999704457</c:v>
                </c:pt>
                <c:pt idx="80">
                  <c:v>0.254828939597986</c:v>
                </c:pt>
                <c:pt idx="90">
                  <c:v>0.23958597944861024</c:v>
                </c:pt>
                <c:pt idx="100">
                  <c:v>0.10229958382015741</c:v>
                </c:pt>
                <c:pt idx="110">
                  <c:v>0.11827518971417005</c:v>
                </c:pt>
                <c:pt idx="120">
                  <c:v>0.11495059749596764</c:v>
                </c:pt>
                <c:pt idx="130">
                  <c:v>0.0569340764874684</c:v>
                </c:pt>
                <c:pt idx="140">
                  <c:v>0.07936074760098899</c:v>
                </c:pt>
                <c:pt idx="150">
                  <c:v>0.08590136936388768</c:v>
                </c:pt>
                <c:pt idx="160">
                  <c:v>0.0907666861381574</c:v>
                </c:pt>
                <c:pt idx="170">
                  <c:v>0.10966702680177279</c:v>
                </c:pt>
                <c:pt idx="180">
                  <c:v>0.16424549327526491</c:v>
                </c:pt>
                <c:pt idx="188">
                  <c:v>0.20880510817415057</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DataFig3!$E$10:$E$200</c:f>
              <c:numCache>
                <c:ptCount val="191"/>
                <c:pt idx="0">
                  <c:v>0.19846670053459978</c:v>
                </c:pt>
                <c:pt idx="10">
                  <c:v>0.1909434759016045</c:v>
                </c:pt>
                <c:pt idx="20">
                  <c:v>0.19415985421687487</c:v>
                </c:pt>
                <c:pt idx="30">
                  <c:v>0.16806725852923665</c:v>
                </c:pt>
                <c:pt idx="40">
                  <c:v>0.1807051931033621</c:v>
                </c:pt>
                <c:pt idx="50">
                  <c:v>0.20817120086852464</c:v>
                </c:pt>
                <c:pt idx="60">
                  <c:v>0.24497559383144055</c:v>
                </c:pt>
                <c:pt idx="70">
                  <c:v>0.2433668994193307</c:v>
                </c:pt>
                <c:pt idx="80">
                  <c:v>0.24670577894463985</c:v>
                </c:pt>
                <c:pt idx="90">
                  <c:v>0.21512395957863378</c:v>
                </c:pt>
                <c:pt idx="100">
                  <c:v>0.07347478335333633</c:v>
                </c:pt>
                <c:pt idx="110">
                  <c:v>0.08708199770474179</c:v>
                </c:pt>
                <c:pt idx="120">
                  <c:v>0.07889950130446205</c:v>
                </c:pt>
                <c:pt idx="130">
                  <c:v>0.03834646522560974</c:v>
                </c:pt>
                <c:pt idx="140">
                  <c:v>0.04694974820657689</c:v>
                </c:pt>
                <c:pt idx="150">
                  <c:v>0.06453404299265374</c:v>
                </c:pt>
                <c:pt idx="160">
                  <c:v>0.08064452346915067</c:v>
                </c:pt>
                <c:pt idx="170">
                  <c:v>0.09565772322935337</c:v>
                </c:pt>
                <c:pt idx="180">
                  <c:v>0.14389161094179323</c:v>
                </c:pt>
                <c:pt idx="188">
                  <c:v>0.18169038885975836</c:v>
                </c:pt>
              </c:numCache>
            </c:numRef>
          </c:val>
          <c:smooth val="0"/>
        </c:ser>
        <c:marker val="1"/>
        <c:axId val="34445396"/>
        <c:axId val="41573109"/>
      </c:lineChart>
      <c:catAx>
        <c:axId val="34445396"/>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375"/>
              <c:y val="0.000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41573109"/>
        <c:crossesAt val="0"/>
        <c:auto val="1"/>
        <c:lblOffset val="100"/>
        <c:tickLblSkip val="20"/>
        <c:tickMarkSkip val="20"/>
        <c:noMultiLvlLbl val="0"/>
      </c:catAx>
      <c:valAx>
        <c:axId val="41573109"/>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775" b="0" i="0" u="none" baseline="0">
                <a:latin typeface="Arial"/>
                <a:ea typeface="Arial"/>
                <a:cs typeface="Arial"/>
              </a:defRPr>
            </a:pPr>
          </a:p>
        </c:txPr>
        <c:crossAx val="34445396"/>
        <c:crossesAt val="1"/>
        <c:crossBetween val="between"/>
        <c:dispUnits/>
        <c:majorUnit val="0.04"/>
        <c:minorUnit val="0.001"/>
      </c:valAx>
    </c:plotArea>
    <c:legend>
      <c:legendPos val="r"/>
      <c:layout>
        <c:manualLayout>
          <c:xMode val="edge"/>
          <c:yMode val="edge"/>
          <c:x val="0.16775"/>
          <c:y val="0.14875"/>
          <c:w val="0.79225"/>
          <c:h val="0.199"/>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Top Inheritance Tax Rates 1900-2011 </a:t>
            </a:r>
          </a:p>
        </c:rich>
      </c:tx>
      <c:layout>
        <c:manualLayout>
          <c:xMode val="factor"/>
          <c:yMode val="factor"/>
          <c:x val="0.00325"/>
          <c:y val="-0.02025"/>
        </c:manualLayout>
      </c:layout>
      <c:spPr>
        <a:noFill/>
        <a:ln>
          <a:noFill/>
        </a:ln>
      </c:spPr>
    </c:title>
    <c:plotArea>
      <c:layout>
        <c:manualLayout>
          <c:xMode val="edge"/>
          <c:yMode val="edge"/>
          <c:x val="0"/>
          <c:y val="0.06225"/>
          <c:w val="0.9925"/>
          <c:h val="0.9377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DataFig1!$A$10:$A$121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DataFig1!$B$10:$B$121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DataFig1!$C$10:$C$121</c:f>
              <c:numCache>
                <c:ptCount val="112"/>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DataFig1!$E$10:$E$121</c:f>
              <c:numCache>
                <c:ptCount val="112"/>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DataFig1!$D$10:$D$121</c:f>
              <c:numCache>
                <c:ptCount val="112"/>
                <c:pt idx="0">
                  <c:v>0</c:v>
                </c:pt>
                <c:pt idx="1">
                  <c:v>0</c:v>
                </c:pt>
                <c:pt idx="2">
                  <c:v>0</c:v>
                </c:pt>
                <c:pt idx="3">
                  <c:v>0</c:v>
                </c:pt>
                <c:pt idx="4">
                  <c:v>0</c:v>
                </c:pt>
                <c:pt idx="5">
                  <c:v>0</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numCache>
            </c:numRef>
          </c:val>
          <c:smooth val="0"/>
        </c:ser>
        <c:marker val="1"/>
        <c:axId val="38613662"/>
        <c:axId val="11978639"/>
      </c:lineChart>
      <c:catAx>
        <c:axId val="38613662"/>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11978639"/>
        <c:crossesAt val="0"/>
        <c:auto val="1"/>
        <c:lblOffset val="100"/>
        <c:tickLblSkip val="10"/>
        <c:tickMarkSkip val="10"/>
        <c:noMultiLvlLbl val="0"/>
      </c:catAx>
      <c:valAx>
        <c:axId val="11978639"/>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38613662"/>
        <c:crossesAt val="1"/>
        <c:crossBetween val="between"/>
        <c:dispUnits/>
        <c:majorUnit val="0.1"/>
        <c:minorUnit val="0.1"/>
      </c:valAx>
    </c:plotArea>
    <c:legend>
      <c:legendPos val="r"/>
      <c:layout>
        <c:manualLayout>
          <c:xMode val="edge"/>
          <c:yMode val="edge"/>
          <c:x val="0.12425"/>
          <c:y val="0.12175"/>
          <c:w val="0.16925"/>
          <c:h val="0.349"/>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Top Income Tax Rates 1900-2011 </a:t>
            </a:r>
          </a:p>
        </c:rich>
      </c:tx>
      <c:layout>
        <c:manualLayout>
          <c:xMode val="factor"/>
          <c:yMode val="factor"/>
          <c:x val="0.00325"/>
          <c:y val="-0.02025"/>
        </c:manualLayout>
      </c:layout>
      <c:spPr>
        <a:noFill/>
        <a:ln>
          <a:noFill/>
        </a:ln>
      </c:spPr>
    </c:title>
    <c:plotArea>
      <c:layout>
        <c:manualLayout>
          <c:xMode val="edge"/>
          <c:yMode val="edge"/>
          <c:x val="0.00325"/>
          <c:y val="0.06075"/>
          <c:w val="0.979"/>
          <c:h val="0.939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DataFig2!$E$10:$E$121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0.579</c:v>
                </c:pt>
                <c:pt idx="92">
                  <c:v>0.579</c:v>
                </c:pt>
                <c:pt idx="93">
                  <c:v>0.592</c:v>
                </c:pt>
                <c:pt idx="94">
                  <c:v>0.592</c:v>
                </c:pt>
                <c:pt idx="95">
                  <c:v>0.592</c:v>
                </c:pt>
                <c:pt idx="96">
                  <c:v>0.5790000000000001</c:v>
                </c:pt>
                <c:pt idx="97">
                  <c:v>0.5790000000000001</c:v>
                </c:pt>
                <c:pt idx="98">
                  <c:v>0.62</c:v>
                </c:pt>
                <c:pt idx="99">
                  <c:v>0.62</c:v>
                </c:pt>
                <c:pt idx="100">
                  <c:v>0.6124999999999999</c:v>
                </c:pt>
                <c:pt idx="101">
                  <c:v>0.6074999999999999</c:v>
                </c:pt>
                <c:pt idx="102">
                  <c:v>0.5758</c:v>
                </c:pt>
                <c:pt idx="103">
                  <c:v>0.5609</c:v>
                </c:pt>
                <c:pt idx="104">
                  <c:v>0.5609</c:v>
                </c:pt>
                <c:pt idx="105">
                  <c:v>0.5609</c:v>
                </c:pt>
                <c:pt idx="106">
                  <c:v>0.48000000000000004</c:v>
                </c:pt>
                <c:pt idx="107">
                  <c:v>0.48000000000000004</c:v>
                </c:pt>
                <c:pt idx="108">
                  <c:v>0.48000000000000004</c:v>
                </c:pt>
                <c:pt idx="109">
                  <c:v>0.48000000000000004</c:v>
                </c:pt>
                <c:pt idx="110">
                  <c:v>0.49</c:v>
                </c:pt>
                <c:pt idx="111">
                  <c:v>0.49</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DataFig2!$D$10:$D$121</c:f>
              <c:numCache>
                <c:ptCount val="112"/>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numCache>
            </c:numRef>
          </c:val>
          <c:smooth val="0"/>
        </c:ser>
        <c:marker val="1"/>
        <c:axId val="40698888"/>
        <c:axId val="30745673"/>
      </c:lineChart>
      <c:catAx>
        <c:axId val="40698888"/>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30745673"/>
        <c:crossesAt val="0"/>
        <c:auto val="1"/>
        <c:lblOffset val="100"/>
        <c:tickLblSkip val="10"/>
        <c:tickMarkSkip val="10"/>
        <c:noMultiLvlLbl val="0"/>
      </c:catAx>
      <c:valAx>
        <c:axId val="30745673"/>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40698888"/>
        <c:crossesAt val="1"/>
        <c:crossBetween val="between"/>
        <c:dispUnits/>
        <c:majorUnit val="0.1"/>
        <c:minorUnit val="0.1"/>
      </c:valAx>
    </c:plotArea>
    <c:legend>
      <c:legendPos val="r"/>
      <c:layout>
        <c:manualLayout>
          <c:xMode val="edge"/>
          <c:yMode val="edge"/>
          <c:x val="0.50875"/>
          <c:y val="0.51025"/>
          <c:w val="0.1685"/>
          <c:h val="0.311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Top Income Tax Rates: Earned (Labor) vs Unearned (Capital)  </a:t>
            </a:r>
          </a:p>
        </c:rich>
      </c:tx>
      <c:layout>
        <c:manualLayout>
          <c:xMode val="factor"/>
          <c:yMode val="factor"/>
          <c:x val="0.00325"/>
          <c:y val="-0.02025"/>
        </c:manualLayout>
      </c:layout>
      <c:spPr>
        <a:noFill/>
        <a:ln>
          <a:noFill/>
        </a:ln>
      </c:spPr>
    </c:title>
    <c:plotArea>
      <c:layout>
        <c:manualLayout>
          <c:xMode val="edge"/>
          <c:yMode val="edge"/>
          <c:x val="0.00325"/>
          <c:y val="0.04325"/>
          <c:w val="0.979"/>
          <c:h val="0.95675"/>
        </c:manualLayout>
      </c:layout>
      <c:lineChart>
        <c:grouping val="standard"/>
        <c:varyColors val="0"/>
        <c:ser>
          <c:idx val="0"/>
          <c:order val="0"/>
          <c:tx>
            <c:v>U.S.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DataFig2!$G$10:$G$121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1"/>
          <c:order val="1"/>
          <c:tx>
            <c:v>U.S.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2"/>
          <c:order val="2"/>
          <c:tx>
            <c:v>U.K.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DataFig2!$J$10:$J$121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3"/>
          <c:order val="3"/>
          <c:tx>
            <c:v>U.K.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marker val="1"/>
        <c:axId val="8275602"/>
        <c:axId val="7371555"/>
      </c:lineChart>
      <c:catAx>
        <c:axId val="8275602"/>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7371555"/>
        <c:crossesAt val="0"/>
        <c:auto val="1"/>
        <c:lblOffset val="100"/>
        <c:tickLblSkip val="10"/>
        <c:tickMarkSkip val="10"/>
        <c:noMultiLvlLbl val="0"/>
      </c:catAx>
      <c:valAx>
        <c:axId val="7371555"/>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8275602"/>
        <c:crossesAt val="1"/>
        <c:crossBetween val="between"/>
        <c:dispUnits/>
        <c:majorUnit val="0.1"/>
        <c:minorUnit val="0.1"/>
      </c:valAx>
    </c:plotArea>
    <c:legend>
      <c:legendPos val="r"/>
      <c:layout>
        <c:manualLayout>
          <c:xMode val="edge"/>
          <c:yMode val="edge"/>
          <c:x val="0.38375"/>
          <c:y val="0.544"/>
          <c:w val="0.32275"/>
          <c:h val="0.31125"/>
        </c:manualLayout>
      </c:layout>
      <c:overlay val="0"/>
      <c:txPr>
        <a:bodyPr vert="horz" rot="0"/>
        <a:lstStyle/>
        <a:p>
          <a:pPr>
            <a:defRPr lang="en-US" cap="none" sz="16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Annual inheritance flow as a fraction of national income, France 1820-2008 </a:t>
            </a:r>
          </a:p>
        </c:rich>
      </c:tx>
      <c:layout>
        <c:manualLayout>
          <c:xMode val="factor"/>
          <c:yMode val="factor"/>
          <c:x val="0.00325"/>
          <c:y val="-0.02025"/>
        </c:manualLayout>
      </c:layout>
      <c:spPr>
        <a:noFill/>
        <a:ln>
          <a:noFill/>
        </a:ln>
      </c:spPr>
    </c:title>
    <c:plotArea>
      <c:layout>
        <c:manualLayout>
          <c:xMode val="edge"/>
          <c:yMode val="edge"/>
          <c:x val="0"/>
          <c:y val="0.10825"/>
          <c:w val="0.98225"/>
          <c:h val="0.825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DataFig3!$B$10:$B$200</c:f>
              <c:numCache>
                <c:ptCount val="191"/>
                <c:pt idx="0">
                  <c:v>0.20316205670968063</c:v>
                </c:pt>
                <c:pt idx="10">
                  <c:v>0.2080701677472571</c:v>
                </c:pt>
                <c:pt idx="20">
                  <c:v>0.2105407816877077</c:v>
                </c:pt>
                <c:pt idx="30">
                  <c:v>0.20018939661816892</c:v>
                </c:pt>
                <c:pt idx="40">
                  <c:v>0.20204236609821427</c:v>
                </c:pt>
                <c:pt idx="50">
                  <c:v>0.22256423435450948</c:v>
                </c:pt>
                <c:pt idx="60">
                  <c:v>0.24436789309633253</c:v>
                </c:pt>
                <c:pt idx="70">
                  <c:v>0.23860913449719232</c:v>
                </c:pt>
                <c:pt idx="80">
                  <c:v>0.24104896189101005</c:v>
                </c:pt>
                <c:pt idx="90">
                  <c:v>0.22663027096073507</c:v>
                </c:pt>
                <c:pt idx="100">
                  <c:v>0.09795617752515869</c:v>
                </c:pt>
                <c:pt idx="110">
                  <c:v>0.11036391456259105</c:v>
                </c:pt>
                <c:pt idx="120">
                  <c:v>0.09820096990492985</c:v>
                </c:pt>
                <c:pt idx="130">
                  <c:v>0.04347707539774849</c:v>
                </c:pt>
                <c:pt idx="140">
                  <c:v>0.058520859229230414</c:v>
                </c:pt>
                <c:pt idx="150">
                  <c:v>0.061890839407825096</c:v>
                </c:pt>
                <c:pt idx="160">
                  <c:v>0.06359985670701154</c:v>
                </c:pt>
                <c:pt idx="170">
                  <c:v>0.07725355817175641</c:v>
                </c:pt>
                <c:pt idx="180">
                  <c:v>0.11386252254021063</c:v>
                </c:pt>
                <c:pt idx="188">
                  <c:v>0.1452506963835374</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DataFig3!$C$10:$C$200</c:f>
              <c:numCache>
                <c:ptCount val="191"/>
                <c:pt idx="0">
                  <c:v>0.1885433655078698</c:v>
                </c:pt>
                <c:pt idx="10">
                  <c:v>0.18139630210652424</c:v>
                </c:pt>
                <c:pt idx="20">
                  <c:v>0.18445186150603113</c:v>
                </c:pt>
                <c:pt idx="30">
                  <c:v>0.1596638956027748</c:v>
                </c:pt>
                <c:pt idx="40">
                  <c:v>0.171669933448194</c:v>
                </c:pt>
                <c:pt idx="50">
                  <c:v>0.1977626408250984</c:v>
                </c:pt>
                <c:pt idx="60">
                  <c:v>0.2327268141398685</c:v>
                </c:pt>
                <c:pt idx="70">
                  <c:v>0.23119855444836415</c:v>
                </c:pt>
                <c:pt idx="80">
                  <c:v>0.2333650644268836</c:v>
                </c:pt>
                <c:pt idx="90">
                  <c:v>0.2034910446832276</c:v>
                </c:pt>
                <c:pt idx="100">
                  <c:v>0.07035521214274783</c:v>
                </c:pt>
                <c:pt idx="110">
                  <c:v>0.08125719500304006</c:v>
                </c:pt>
                <c:pt idx="120">
                  <c:v>0.06740293414642967</c:v>
                </c:pt>
                <c:pt idx="130">
                  <c:v>0.02928285242701594</c:v>
                </c:pt>
                <c:pt idx="140">
                  <c:v>0.034620888647105684</c:v>
                </c:pt>
                <c:pt idx="150">
                  <c:v>0.046495953682376225</c:v>
                </c:pt>
                <c:pt idx="160">
                  <c:v>0.05650729750159998</c:v>
                </c:pt>
                <c:pt idx="170">
                  <c:v>0.0673848804110842</c:v>
                </c:pt>
                <c:pt idx="180">
                  <c:v>0.09975227610506701</c:v>
                </c:pt>
                <c:pt idx="188">
                  <c:v>0.1263889362613912</c:v>
                </c:pt>
              </c:numCache>
            </c:numRef>
          </c:val>
          <c:smooth val="0"/>
        </c:ser>
        <c:marker val="1"/>
        <c:axId val="66343996"/>
        <c:axId val="60225053"/>
      </c:lineChart>
      <c:catAx>
        <c:axId val="66343996"/>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125"/>
              <c:y val="0.0007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60225053"/>
        <c:crossesAt val="0"/>
        <c:auto val="1"/>
        <c:lblOffset val="100"/>
        <c:tickLblSkip val="20"/>
        <c:tickMarkSkip val="20"/>
        <c:noMultiLvlLbl val="0"/>
      </c:catAx>
      <c:valAx>
        <c:axId val="60225053"/>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66343996"/>
        <c:crossesAt val="1"/>
        <c:crossBetween val="between"/>
        <c:dispUnits/>
        <c:majorUnit val="0.04"/>
        <c:minorUnit val="0.001"/>
      </c:valAx>
    </c:plotArea>
    <c:legend>
      <c:legendPos val="r"/>
      <c:layout>
        <c:manualLayout>
          <c:xMode val="edge"/>
          <c:yMode val="edge"/>
          <c:x val="0.161"/>
          <c:y val="0.15025"/>
          <c:w val="0.8065"/>
          <c:h val="0.220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4921259845" footer="0.4921259845"/>
  <pageSetup horizontalDpi="1200" verticalDpi="1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2"/>
  <sheetViews>
    <sheetView workbookViewId="0" topLeftCell="A1">
      <pane xSplit="1" ySplit="9" topLeftCell="B41" activePane="bottomRight" state="frozen"/>
      <selection pane="topLeft" activeCell="A1" sqref="A1"/>
      <selection pane="topRight" activeCell="B1" sqref="B1"/>
      <selection pane="bottomLeft" activeCell="A10" sqref="A10"/>
      <selection pane="bottomRight" activeCell="A5" sqref="A5"/>
    </sheetView>
  </sheetViews>
  <sheetFormatPr defaultColWidth="11.421875" defaultRowHeight="12.75"/>
  <sheetData>
    <row r="1" ht="12.75">
      <c r="A1" s="3" t="s">
        <v>83</v>
      </c>
    </row>
    <row r="2" ht="12.75">
      <c r="A2" s="3"/>
    </row>
    <row r="3" ht="12.75">
      <c r="A3" s="3" t="s">
        <v>88</v>
      </c>
    </row>
    <row r="4" ht="12.75">
      <c r="A4" s="3" t="s">
        <v>91</v>
      </c>
    </row>
    <row r="5" ht="12.75">
      <c r="A5" s="3" t="s">
        <v>92</v>
      </c>
    </row>
    <row r="6" ht="12.75">
      <c r="A6" s="3" t="s">
        <v>87</v>
      </c>
    </row>
    <row r="7" spans="2:5" ht="12.75">
      <c r="B7" s="7"/>
      <c r="C7" s="7"/>
      <c r="D7" s="7"/>
      <c r="E7" s="7"/>
    </row>
    <row r="8" spans="2:8" ht="12.75">
      <c r="B8" s="8"/>
      <c r="C8" s="8"/>
      <c r="D8" s="8"/>
      <c r="E8" s="8"/>
      <c r="F8" s="8"/>
      <c r="G8" s="8"/>
      <c r="H8" s="8"/>
    </row>
    <row r="9" spans="2:8" ht="39.75" customHeight="1">
      <c r="B9" s="8" t="s">
        <v>6</v>
      </c>
      <c r="C9" s="8" t="s">
        <v>7</v>
      </c>
      <c r="D9" s="8" t="s">
        <v>8</v>
      </c>
      <c r="E9" s="8" t="s">
        <v>9</v>
      </c>
      <c r="F9" s="8"/>
      <c r="G9" s="8"/>
      <c r="H9" s="8"/>
    </row>
    <row r="10" spans="1:5" ht="12.75">
      <c r="A10" s="1">
        <v>1900</v>
      </c>
      <c r="B10" s="2">
        <v>0</v>
      </c>
      <c r="C10" s="2">
        <f>'DataFig1(UK)'!B20/100</f>
        <v>0.08</v>
      </c>
      <c r="D10" s="2">
        <v>0</v>
      </c>
      <c r="E10" s="2">
        <v>0.02</v>
      </c>
    </row>
    <row r="11" spans="1:5" ht="12.75">
      <c r="B11" s="2">
        <v>0</v>
      </c>
      <c r="C11" s="2">
        <f>'DataFig1(UK)'!B21/100</f>
        <v>0.08</v>
      </c>
      <c r="D11" s="2">
        <v>0</v>
      </c>
      <c r="E11" s="2">
        <v>0.05</v>
      </c>
    </row>
    <row r="12" spans="1:5" ht="12.75">
      <c r="B12" s="2">
        <v>0</v>
      </c>
      <c r="C12" s="2">
        <f>'DataFig1(UK)'!B22/100</f>
        <v>0.08</v>
      </c>
      <c r="D12" s="2">
        <v>0</v>
      </c>
      <c r="E12" s="2">
        <v>0.05</v>
      </c>
    </row>
    <row r="13" spans="1:5" ht="12.75">
      <c r="B13" s="2">
        <v>0</v>
      </c>
      <c r="C13" s="2">
        <f>'DataFig1(UK)'!B23/100</f>
        <v>0.08</v>
      </c>
      <c r="D13" s="2">
        <v>0</v>
      </c>
      <c r="E13" s="2">
        <v>0.05</v>
      </c>
    </row>
    <row r="14" spans="1:5" ht="12.75">
      <c r="B14" s="2">
        <v>0</v>
      </c>
      <c r="C14" s="2">
        <f>'DataFig1(UK)'!B24/100</f>
        <v>0.08</v>
      </c>
      <c r="D14" s="2">
        <v>0</v>
      </c>
      <c r="E14" s="2">
        <v>0.05</v>
      </c>
    </row>
    <row r="15" spans="1:5" ht="12.75">
      <c r="A15" s="1">
        <v>1905</v>
      </c>
      <c r="B15" s="2">
        <v>0</v>
      </c>
      <c r="C15" s="2">
        <f>'DataFig1(UK)'!B25/100</f>
        <v>0.08</v>
      </c>
      <c r="D15" s="2">
        <v>0</v>
      </c>
      <c r="E15" s="2">
        <v>0.05</v>
      </c>
    </row>
    <row r="16" spans="1:5" ht="12.75">
      <c r="B16" s="2">
        <v>0</v>
      </c>
      <c r="C16" s="2">
        <f>'DataFig1(UK)'!B26/100</f>
        <v>0.08</v>
      </c>
      <c r="D16" s="2">
        <v>0.1</v>
      </c>
      <c r="E16" s="2">
        <v>0.05</v>
      </c>
    </row>
    <row r="17" spans="1:5" ht="12.75">
      <c r="B17" s="2">
        <v>0</v>
      </c>
      <c r="C17" s="2">
        <f>'DataFig1(UK)'!B27/100</f>
        <v>0.15</v>
      </c>
      <c r="D17" s="2">
        <v>0.1</v>
      </c>
      <c r="E17" s="2">
        <v>0.05</v>
      </c>
    </row>
    <row r="18" spans="1:5" ht="12.75">
      <c r="B18" s="2">
        <v>0</v>
      </c>
      <c r="C18" s="2">
        <f>'DataFig1(UK)'!B28/100</f>
        <v>0.15</v>
      </c>
      <c r="D18" s="2">
        <v>0.1</v>
      </c>
      <c r="E18" s="2">
        <v>0.05</v>
      </c>
    </row>
    <row r="19" spans="1:5" ht="12.75">
      <c r="B19" s="2">
        <v>0</v>
      </c>
      <c r="C19" s="2">
        <f>'DataFig1(UK)'!B29/100</f>
        <v>0.15</v>
      </c>
      <c r="D19" s="2">
        <v>0.1</v>
      </c>
      <c r="E19" s="2">
        <v>0.05</v>
      </c>
    </row>
    <row r="20" spans="1:5" ht="12.75">
      <c r="A20" s="1">
        <v>1910</v>
      </c>
      <c r="B20" s="2">
        <v>0</v>
      </c>
      <c r="C20" s="2">
        <f>'DataFig1(UK)'!B30/100</f>
        <v>0.15</v>
      </c>
      <c r="D20" s="2">
        <v>0.1</v>
      </c>
      <c r="E20" s="2">
        <v>0.065</v>
      </c>
    </row>
    <row r="21" spans="1:5" ht="12.75">
      <c r="B21" s="2">
        <v>0</v>
      </c>
      <c r="C21" s="2">
        <f>'DataFig1(UK)'!B31/100</f>
        <v>0.15</v>
      </c>
      <c r="D21" s="2">
        <v>0.1</v>
      </c>
      <c r="E21" s="2">
        <v>0.065</v>
      </c>
    </row>
    <row r="22" spans="1:5" ht="12.75">
      <c r="B22" s="2">
        <v>0</v>
      </c>
      <c r="C22" s="2">
        <f>'DataFig1(UK)'!B32/100</f>
        <v>0.15</v>
      </c>
      <c r="D22" s="2">
        <v>0.1</v>
      </c>
      <c r="E22" s="2">
        <v>0.065</v>
      </c>
    </row>
    <row r="23" spans="1:5" ht="12.75">
      <c r="B23" s="2">
        <v>0</v>
      </c>
      <c r="C23" s="2">
        <f>'DataFig1(UK)'!B33/100</f>
        <v>0.15</v>
      </c>
      <c r="D23" s="2">
        <v>0.1</v>
      </c>
      <c r="E23" s="2">
        <v>0.065</v>
      </c>
    </row>
    <row r="24" spans="1:5" ht="12.75">
      <c r="B24" s="2">
        <v>0</v>
      </c>
      <c r="C24" s="2">
        <f>'DataFig1(UK)'!B34/100</f>
        <v>0.2</v>
      </c>
      <c r="D24" s="2">
        <v>0.1</v>
      </c>
      <c r="E24" s="2">
        <v>0.065</v>
      </c>
    </row>
    <row r="25" spans="1:5" ht="12.75">
      <c r="A25" s="1">
        <v>1915</v>
      </c>
      <c r="B25" s="2">
        <v>0</v>
      </c>
      <c r="C25" s="2">
        <f>'DataFig1(UK)'!B35/100</f>
        <v>0.2</v>
      </c>
      <c r="D25" s="2">
        <v>0.1</v>
      </c>
      <c r="E25" s="2">
        <v>0.065</v>
      </c>
    </row>
    <row r="26" spans="1:5" ht="12.75">
      <c r="B26" s="2">
        <v>0.1</v>
      </c>
      <c r="C26" s="2">
        <f>'DataFig1(UK)'!B36/100</f>
        <v>0.2</v>
      </c>
      <c r="D26" s="2">
        <v>0.1</v>
      </c>
      <c r="E26" s="2">
        <v>0.065</v>
      </c>
    </row>
    <row r="27" spans="1:5" ht="12.75">
      <c r="B27" s="2">
        <v>0.16667</v>
      </c>
      <c r="C27" s="2">
        <f>'DataFig1(UK)'!B37/100</f>
        <v>0.2</v>
      </c>
      <c r="D27" s="2">
        <v>0.1</v>
      </c>
      <c r="E27" s="2">
        <v>0.18</v>
      </c>
    </row>
    <row r="28" spans="1:5" ht="12.75">
      <c r="B28" s="2">
        <v>0.25</v>
      </c>
      <c r="C28" s="2">
        <f>'DataFig1(UK)'!B38/100</f>
        <v>0.2</v>
      </c>
      <c r="D28" s="2">
        <v>0.1</v>
      </c>
      <c r="E28" s="2">
        <v>0.18</v>
      </c>
    </row>
    <row r="29" spans="1:5" ht="12.75">
      <c r="B29" s="2">
        <v>0.25</v>
      </c>
      <c r="C29" s="2">
        <f>'DataFig1(UK)'!B39/100</f>
        <v>0.4</v>
      </c>
      <c r="D29" s="2">
        <v>0.35</v>
      </c>
      <c r="E29" s="2">
        <v>0.18</v>
      </c>
    </row>
    <row r="30" spans="1:5" ht="12.75">
      <c r="A30" s="1">
        <v>1920</v>
      </c>
      <c r="B30" s="2">
        <v>0.25</v>
      </c>
      <c r="C30" s="2">
        <f>'DataFig1(UK)'!B40/100</f>
        <v>0.4</v>
      </c>
      <c r="D30" s="2">
        <v>0.35</v>
      </c>
      <c r="E30" s="2">
        <v>0.29</v>
      </c>
    </row>
    <row r="31" spans="1:5" ht="12.75">
      <c r="B31" s="2">
        <v>0.25</v>
      </c>
      <c r="C31" s="2">
        <f>'DataFig1(UK)'!B41/100</f>
        <v>0.4</v>
      </c>
      <c r="D31" s="2">
        <v>0.35</v>
      </c>
      <c r="E31" s="2">
        <v>0.29</v>
      </c>
    </row>
    <row r="32" spans="1:5" ht="12.75">
      <c r="B32" s="2">
        <v>0.25</v>
      </c>
      <c r="C32" s="2">
        <f>'DataFig1(UK)'!B42/100</f>
        <v>0.4</v>
      </c>
      <c r="D32" s="2">
        <v>0.15</v>
      </c>
      <c r="E32" s="2">
        <v>0.29</v>
      </c>
    </row>
    <row r="33" spans="1:5" ht="12.75">
      <c r="B33" s="2">
        <v>0.25</v>
      </c>
      <c r="C33" s="2">
        <f>'DataFig1(UK)'!B43/100</f>
        <v>0.4</v>
      </c>
      <c r="D33" s="2">
        <v>0.15</v>
      </c>
      <c r="E33" s="2">
        <v>0.29</v>
      </c>
    </row>
    <row r="34" spans="1:5" ht="12.75">
      <c r="B34" s="2">
        <v>0.3375</v>
      </c>
      <c r="C34" s="2">
        <f>'DataFig1(UK)'!B44/100</f>
        <v>0.4</v>
      </c>
      <c r="D34" s="2">
        <v>0.15</v>
      </c>
      <c r="E34" s="2">
        <v>0.29</v>
      </c>
    </row>
    <row r="35" spans="1:5" ht="12.75">
      <c r="A35" s="1">
        <v>1925</v>
      </c>
      <c r="B35" s="2">
        <v>0.4</v>
      </c>
      <c r="C35" s="2">
        <f>'DataFig1(UK)'!B45/100</f>
        <v>0.4</v>
      </c>
      <c r="D35" s="2">
        <v>0.15</v>
      </c>
      <c r="E35" s="2">
        <v>0.29</v>
      </c>
    </row>
    <row r="36" spans="1:5" ht="12.75">
      <c r="B36" s="2">
        <v>0.2333</v>
      </c>
      <c r="C36" s="2">
        <f>'DataFig1(UK)'!B46/100</f>
        <v>0.4</v>
      </c>
      <c r="D36" s="2">
        <v>0.15</v>
      </c>
      <c r="E36" s="2">
        <v>0.29</v>
      </c>
    </row>
    <row r="37" spans="1:5" ht="12.75">
      <c r="B37" s="2">
        <v>0.2</v>
      </c>
      <c r="C37" s="2">
        <f>'DataFig1(UK)'!B47/100</f>
        <v>0.4</v>
      </c>
      <c r="D37" s="2">
        <v>0.15</v>
      </c>
      <c r="E37" s="2">
        <v>0.25</v>
      </c>
    </row>
    <row r="38" spans="1:5" ht="12.75">
      <c r="B38" s="2">
        <v>0.2</v>
      </c>
      <c r="C38" s="2">
        <f>'DataFig1(UK)'!B48/100</f>
        <v>0.4</v>
      </c>
      <c r="D38" s="2">
        <v>0.15</v>
      </c>
      <c r="E38" s="2">
        <v>0.25</v>
      </c>
    </row>
    <row r="39" spans="1:5" ht="12.75">
      <c r="B39" s="2">
        <v>0.2</v>
      </c>
      <c r="C39" s="2">
        <f>'DataFig1(UK)'!B49/100</f>
        <v>0.4</v>
      </c>
      <c r="D39" s="2">
        <v>0.15</v>
      </c>
      <c r="E39" s="2">
        <v>0.25</v>
      </c>
    </row>
    <row r="40" spans="1:5" ht="12.75">
      <c r="A40" s="1">
        <v>1930</v>
      </c>
      <c r="B40" s="2">
        <v>0.2</v>
      </c>
      <c r="C40" s="2">
        <f>'DataFig1(UK)'!B50/100</f>
        <v>0.5</v>
      </c>
      <c r="D40" s="2">
        <v>0.15</v>
      </c>
      <c r="E40" s="2">
        <v>0.25</v>
      </c>
    </row>
    <row r="41" spans="1:5" ht="12.75">
      <c r="B41" s="2">
        <v>0.2</v>
      </c>
      <c r="C41" s="2">
        <f>'DataFig1(UK)'!B51/100</f>
        <v>0.5</v>
      </c>
      <c r="D41" s="2">
        <v>0.15</v>
      </c>
      <c r="E41" s="2">
        <v>0.25</v>
      </c>
    </row>
    <row r="42" spans="1:5" ht="12.75">
      <c r="B42" s="2">
        <v>0.34583</v>
      </c>
      <c r="C42" s="2">
        <f>'DataFig1(UK)'!B52/100</f>
        <v>0.5</v>
      </c>
      <c r="D42" s="2">
        <v>0.15</v>
      </c>
      <c r="E42" s="2">
        <v>0.25</v>
      </c>
    </row>
    <row r="43" spans="1:5" ht="12.75">
      <c r="B43" s="2">
        <v>0.45</v>
      </c>
      <c r="C43" s="2">
        <f>'DataFig1(UK)'!B53/100</f>
        <v>0.5</v>
      </c>
      <c r="D43" s="2">
        <v>0.15</v>
      </c>
      <c r="E43" s="2">
        <v>0.25</v>
      </c>
    </row>
    <row r="44" spans="1:5" ht="12.75">
      <c r="B44" s="2">
        <v>0.54583</v>
      </c>
      <c r="C44" s="2">
        <f>'DataFig1(UK)'!B54/100</f>
        <v>0.5</v>
      </c>
      <c r="D44" s="2">
        <v>0.15</v>
      </c>
      <c r="E44" s="2">
        <v>0.25</v>
      </c>
    </row>
    <row r="45" spans="1:5" ht="12.75">
      <c r="A45" s="1">
        <v>1935</v>
      </c>
      <c r="B45" s="2">
        <v>0.63333</v>
      </c>
      <c r="C45" s="2">
        <f>'DataFig1(UK)'!B55/100</f>
        <v>0.5</v>
      </c>
      <c r="D45" s="2">
        <v>0.15</v>
      </c>
      <c r="E45" s="2">
        <v>0.25</v>
      </c>
    </row>
    <row r="46" spans="1:5" ht="12.75">
      <c r="B46" s="2">
        <v>0.7</v>
      </c>
      <c r="C46" s="2">
        <f>'DataFig1(UK)'!B56/100</f>
        <v>0.5</v>
      </c>
      <c r="D46" s="2">
        <v>0.15</v>
      </c>
      <c r="E46" s="2">
        <v>0.25</v>
      </c>
    </row>
    <row r="47" spans="1:5" ht="12.75">
      <c r="B47" s="2">
        <v>0.7</v>
      </c>
      <c r="C47" s="2">
        <f>'DataFig1(UK)'!B57/100</f>
        <v>0.5</v>
      </c>
      <c r="D47" s="2">
        <v>0.15</v>
      </c>
      <c r="E47" s="2">
        <v>0.25</v>
      </c>
    </row>
    <row r="48" spans="1:5" ht="12.75">
      <c r="B48" s="2">
        <v>0.7</v>
      </c>
      <c r="C48" s="2">
        <f>'DataFig1(UK)'!B58/100</f>
        <v>0.5</v>
      </c>
      <c r="D48" s="2">
        <v>0.15</v>
      </c>
      <c r="E48" s="2">
        <v>0.25</v>
      </c>
    </row>
    <row r="49" spans="1:5" ht="12.75">
      <c r="B49" s="2">
        <v>0.7</v>
      </c>
      <c r="C49" s="2">
        <f>'DataFig1(UK)'!B59/100</f>
        <v>0.55</v>
      </c>
      <c r="D49" s="2">
        <v>0.15</v>
      </c>
      <c r="E49" s="2">
        <v>0.25</v>
      </c>
    </row>
    <row r="50" spans="1:5" ht="12.75">
      <c r="A50" s="1">
        <v>1940</v>
      </c>
      <c r="B50" s="2">
        <v>0.735</v>
      </c>
      <c r="C50" s="2">
        <f>'DataFig1(UK)'!B60/100</f>
        <v>0.65</v>
      </c>
      <c r="D50" s="2">
        <v>0.15</v>
      </c>
      <c r="E50" s="2">
        <v>0.25</v>
      </c>
    </row>
    <row r="51" spans="1:5" ht="12.75">
      <c r="B51" s="2">
        <v>0.77</v>
      </c>
      <c r="C51" s="2">
        <f>'DataFig1(UK)'!B61/100</f>
        <v>0.65</v>
      </c>
      <c r="D51" s="2">
        <v>0.15</v>
      </c>
      <c r="E51" s="2">
        <v>0.25</v>
      </c>
    </row>
    <row r="52" spans="1:5" ht="12.75">
      <c r="B52" s="2">
        <v>0.77</v>
      </c>
      <c r="C52" s="2">
        <f>'DataFig1(UK)'!B62/100</f>
        <v>0.65</v>
      </c>
      <c r="D52" s="2">
        <v>0.15</v>
      </c>
      <c r="E52" s="2">
        <v>0.25</v>
      </c>
    </row>
    <row r="53" spans="1:5" ht="12.75">
      <c r="B53" s="2">
        <v>0.77</v>
      </c>
      <c r="C53" s="2">
        <f>'DataFig1(UK)'!B63/100</f>
        <v>0.65</v>
      </c>
      <c r="D53" s="2">
        <v>0.15</v>
      </c>
      <c r="E53" s="2">
        <v>0.25</v>
      </c>
    </row>
    <row r="54" spans="1:5" ht="12.75">
      <c r="B54" s="2">
        <v>0.77</v>
      </c>
      <c r="C54" s="2">
        <f>'DataFig1(UK)'!B64/100</f>
        <v>0.65</v>
      </c>
      <c r="D54" s="2">
        <v>0.15</v>
      </c>
      <c r="E54" s="2">
        <v>0.25</v>
      </c>
    </row>
    <row r="55" spans="1:5" ht="12.75">
      <c r="A55" s="1">
        <v>1945</v>
      </c>
      <c r="B55" s="2">
        <v>0.77</v>
      </c>
      <c r="C55" s="2">
        <f>'DataFig1(UK)'!B65/100</f>
        <v>0.65</v>
      </c>
      <c r="D55" s="2">
        <v>0.15</v>
      </c>
      <c r="E55" s="2">
        <v>0.25</v>
      </c>
    </row>
    <row r="56" spans="1:5" ht="12.75">
      <c r="B56" s="2">
        <v>0.77</v>
      </c>
      <c r="C56" s="2">
        <f>'DataFig1(UK)'!B66/100</f>
        <v>0.75</v>
      </c>
      <c r="D56" s="2">
        <v>0.6</v>
      </c>
      <c r="E56" s="2">
        <v>0.25</v>
      </c>
    </row>
    <row r="57" spans="1:5" ht="12.75">
      <c r="B57" s="2">
        <v>0.77</v>
      </c>
      <c r="C57" s="2">
        <f>'DataFig1(UK)'!B67/100</f>
        <v>0.75</v>
      </c>
      <c r="D57" s="2">
        <v>0.6</v>
      </c>
      <c r="E57" s="2">
        <v>0.25</v>
      </c>
    </row>
    <row r="58" spans="1:5" ht="12.75">
      <c r="B58" s="2">
        <v>0.77</v>
      </c>
      <c r="C58" s="2">
        <f>'DataFig1(UK)'!B68/100</f>
        <v>0.75</v>
      </c>
      <c r="D58" s="2">
        <v>0.6</v>
      </c>
      <c r="E58" s="2">
        <v>0.25</v>
      </c>
    </row>
    <row r="59" spans="1:5" ht="12.75">
      <c r="B59" s="2">
        <v>0.77</v>
      </c>
      <c r="C59" s="2">
        <f>'DataFig1(UK)'!B69/100</f>
        <v>0.8</v>
      </c>
      <c r="D59" s="2">
        <v>0.38</v>
      </c>
      <c r="E59" s="2">
        <v>0.25</v>
      </c>
    </row>
    <row r="60" spans="1:5" ht="12.75">
      <c r="A60" s="1">
        <v>1950</v>
      </c>
      <c r="B60" s="2">
        <v>0.77</v>
      </c>
      <c r="C60" s="2">
        <f>'DataFig1(UK)'!B70/100</f>
        <v>0.8</v>
      </c>
      <c r="D60" s="2">
        <v>0.38</v>
      </c>
      <c r="E60" s="2">
        <v>0.25</v>
      </c>
    </row>
    <row r="61" spans="1:5" ht="12.75">
      <c r="B61" s="2">
        <v>0.77</v>
      </c>
      <c r="C61" s="2">
        <f>'DataFig1(UK)'!B71/100</f>
        <v>0.8</v>
      </c>
      <c r="D61" s="2">
        <v>0.38</v>
      </c>
      <c r="E61" s="2">
        <v>0.25</v>
      </c>
    </row>
    <row r="62" spans="1:5" ht="12.75">
      <c r="B62" s="2">
        <v>0.77</v>
      </c>
      <c r="C62" s="2">
        <f>'DataFig1(UK)'!B72/100</f>
        <v>0.8</v>
      </c>
      <c r="D62" s="2">
        <v>0.38</v>
      </c>
      <c r="E62" s="2">
        <v>0.25</v>
      </c>
    </row>
    <row r="63" spans="1:5" ht="12.75">
      <c r="B63" s="2">
        <v>0.77</v>
      </c>
      <c r="C63" s="2">
        <f>'DataFig1(UK)'!B73/100</f>
        <v>0.8</v>
      </c>
      <c r="D63" s="2">
        <v>0.38</v>
      </c>
      <c r="E63" s="2">
        <v>0.25</v>
      </c>
    </row>
    <row r="64" spans="1:5" ht="12.75">
      <c r="B64" s="2">
        <v>0.77</v>
      </c>
      <c r="C64" s="2">
        <f>'DataFig1(UK)'!B74/100</f>
        <v>0.8</v>
      </c>
      <c r="D64" s="2">
        <v>0.15</v>
      </c>
      <c r="E64" s="2">
        <v>0.25</v>
      </c>
    </row>
    <row r="65" spans="1:5" ht="12.75">
      <c r="A65" s="1">
        <v>1955</v>
      </c>
      <c r="B65" s="2">
        <v>0.77</v>
      </c>
      <c r="C65" s="2">
        <f>'DataFig1(UK)'!B75/100</f>
        <v>0.8</v>
      </c>
      <c r="D65" s="2">
        <v>0.15</v>
      </c>
      <c r="E65" s="2">
        <v>0.25</v>
      </c>
    </row>
    <row r="66" spans="1:5" ht="12.75">
      <c r="B66" s="2">
        <v>0.77</v>
      </c>
      <c r="C66" s="2">
        <f>'DataFig1(UK)'!B76/100</f>
        <v>0.8</v>
      </c>
      <c r="D66" s="2">
        <v>0.15</v>
      </c>
      <c r="E66" s="2">
        <v>0.25</v>
      </c>
    </row>
    <row r="67" spans="1:5" ht="12.75">
      <c r="B67" s="2">
        <v>0.77</v>
      </c>
      <c r="C67" s="2">
        <f>'DataFig1(UK)'!B77/100</f>
        <v>0.8</v>
      </c>
      <c r="D67" s="2">
        <v>0.15</v>
      </c>
      <c r="E67" s="2">
        <v>0.25</v>
      </c>
    </row>
    <row r="68" spans="1:5" ht="12.75">
      <c r="B68" s="2">
        <v>0.77</v>
      </c>
      <c r="C68" s="2">
        <f>'DataFig1(UK)'!B78/100</f>
        <v>0.8</v>
      </c>
      <c r="D68" s="2">
        <v>0.15</v>
      </c>
      <c r="E68" s="2">
        <v>0.25</v>
      </c>
    </row>
    <row r="69" spans="1:5" ht="12.75">
      <c r="B69" s="2">
        <v>0.77</v>
      </c>
      <c r="C69" s="2">
        <f>'DataFig1(UK)'!B79/100</f>
        <v>0.8</v>
      </c>
      <c r="D69" s="2">
        <v>0.15</v>
      </c>
      <c r="E69" s="2">
        <v>0.15</v>
      </c>
    </row>
    <row r="70" spans="1:5" ht="12.75">
      <c r="A70" s="1">
        <v>1960</v>
      </c>
      <c r="B70" s="2">
        <v>0.77</v>
      </c>
      <c r="C70" s="2">
        <f>'DataFig1(UK)'!B80/100</f>
        <v>0.8</v>
      </c>
      <c r="D70" s="2">
        <v>0.15</v>
      </c>
      <c r="E70" s="2">
        <v>0.15</v>
      </c>
    </row>
    <row r="71" spans="1:5" ht="12.75">
      <c r="B71" s="2">
        <v>0.77</v>
      </c>
      <c r="C71" s="2">
        <f>'DataFig1(UK)'!B81/100</f>
        <v>0.8</v>
      </c>
      <c r="D71" s="2">
        <v>0.15</v>
      </c>
      <c r="E71" s="2">
        <v>0.15</v>
      </c>
    </row>
    <row r="72" spans="1:5" ht="12.75">
      <c r="B72" s="2">
        <v>0.77</v>
      </c>
      <c r="C72" s="2">
        <f>'DataFig1(UK)'!B82/100</f>
        <v>0.8</v>
      </c>
      <c r="D72" s="2">
        <v>0.15</v>
      </c>
      <c r="E72" s="2">
        <v>0.15</v>
      </c>
    </row>
    <row r="73" spans="1:5" ht="12.75">
      <c r="B73" s="2">
        <v>0.77</v>
      </c>
      <c r="C73" s="2">
        <f>'DataFig1(UK)'!B83/100</f>
        <v>0.8</v>
      </c>
      <c r="D73" s="2">
        <v>0.15</v>
      </c>
      <c r="E73" s="2">
        <v>0.15</v>
      </c>
    </row>
    <row r="74" spans="1:5" ht="12.75">
      <c r="B74" s="2">
        <v>0.77</v>
      </c>
      <c r="C74" s="2">
        <f>'DataFig1(UK)'!B84/100</f>
        <v>0.8</v>
      </c>
      <c r="D74" s="2">
        <v>0.15</v>
      </c>
      <c r="E74" s="2">
        <v>0.15</v>
      </c>
    </row>
    <row r="75" spans="1:5" ht="12.75">
      <c r="A75" s="1">
        <v>1965</v>
      </c>
      <c r="B75" s="2">
        <v>0.77</v>
      </c>
      <c r="C75" s="2">
        <f>'DataFig1(UK)'!B85/100</f>
        <v>0.8</v>
      </c>
      <c r="D75" s="2">
        <v>0.15</v>
      </c>
      <c r="E75" s="2">
        <v>0.15</v>
      </c>
    </row>
    <row r="76" spans="1:5" ht="12.75">
      <c r="B76" s="2">
        <v>0.77</v>
      </c>
      <c r="C76" s="2">
        <f>'DataFig1(UK)'!B86/100</f>
        <v>0.8</v>
      </c>
      <c r="D76" s="2">
        <v>0.15</v>
      </c>
      <c r="E76" s="2">
        <v>0.15</v>
      </c>
    </row>
    <row r="77" spans="1:5" ht="12.75">
      <c r="B77" s="2">
        <v>0.77</v>
      </c>
      <c r="C77" s="2">
        <f>'DataFig1(UK)'!B87/100</f>
        <v>0.8</v>
      </c>
      <c r="D77" s="2">
        <v>0.15</v>
      </c>
      <c r="E77" s="2">
        <v>0.15</v>
      </c>
    </row>
    <row r="78" spans="1:5" ht="12.75">
      <c r="B78" s="2">
        <v>0.77</v>
      </c>
      <c r="C78" s="2">
        <f>'DataFig1(UK)'!B88/100</f>
        <v>0.8</v>
      </c>
      <c r="D78" s="2">
        <v>0.15</v>
      </c>
      <c r="E78" s="2">
        <v>0.15</v>
      </c>
    </row>
    <row r="79" spans="1:5" ht="12.75">
      <c r="B79" s="2">
        <v>0.77</v>
      </c>
      <c r="C79" s="2">
        <f>'DataFig1(UK)'!B89/100</f>
        <v>0.85</v>
      </c>
      <c r="D79" s="2">
        <v>0.15</v>
      </c>
      <c r="E79" s="2">
        <v>0.2</v>
      </c>
    </row>
    <row r="80" spans="1:5" ht="12.75">
      <c r="A80" s="1">
        <v>1970</v>
      </c>
      <c r="B80" s="2">
        <v>0.77</v>
      </c>
      <c r="C80" s="2">
        <f>'DataFig1(UK)'!B90/100</f>
        <v>0.85</v>
      </c>
      <c r="D80" s="2">
        <v>0.15</v>
      </c>
      <c r="E80" s="2">
        <v>0.2</v>
      </c>
    </row>
    <row r="81" spans="1:5" ht="12.75">
      <c r="B81" s="2">
        <v>0.77</v>
      </c>
      <c r="C81" s="2">
        <f>'DataFig1(UK)'!B91/100</f>
        <v>0.85</v>
      </c>
      <c r="D81" s="2">
        <v>0.15</v>
      </c>
      <c r="E81" s="2">
        <v>0.2</v>
      </c>
    </row>
    <row r="82" spans="1:5" ht="12.75">
      <c r="B82" s="2">
        <v>0.77</v>
      </c>
      <c r="C82" s="2">
        <f>'DataFig1(UK)'!B92/100</f>
        <v>0.75</v>
      </c>
      <c r="D82" s="2">
        <v>0.15</v>
      </c>
      <c r="E82" s="2">
        <v>0.2</v>
      </c>
    </row>
    <row r="83" spans="1:5" ht="12.75">
      <c r="B83" s="2">
        <v>0.77</v>
      </c>
      <c r="C83" s="2">
        <f>'DataFig1(UK)'!B93/100</f>
        <v>0.75</v>
      </c>
      <c r="D83" s="2">
        <v>0.15</v>
      </c>
      <c r="E83" s="2">
        <v>0.2</v>
      </c>
    </row>
    <row r="84" spans="1:5" ht="12.75">
      <c r="B84" s="2">
        <v>0.77</v>
      </c>
      <c r="C84" s="2">
        <f>'DataFig1(UK)'!B94/100</f>
        <v>0.75</v>
      </c>
      <c r="D84" s="2">
        <v>0.35</v>
      </c>
      <c r="E84" s="2">
        <v>0.2</v>
      </c>
    </row>
    <row r="85" spans="1:5" ht="12.75">
      <c r="A85" s="1">
        <v>1975</v>
      </c>
      <c r="B85" s="2">
        <v>0.77</v>
      </c>
      <c r="C85" s="2">
        <f>'DataFig1(UK)'!B95/100</f>
        <v>0.75</v>
      </c>
      <c r="D85" s="2">
        <v>0.35</v>
      </c>
      <c r="E85" s="2">
        <v>0.2</v>
      </c>
    </row>
    <row r="86" spans="1:5" ht="12.75">
      <c r="B86" s="2">
        <v>0.77</v>
      </c>
      <c r="C86" s="2">
        <f>'DataFig1(UK)'!B96/100</f>
        <v>0.75</v>
      </c>
      <c r="D86" s="2">
        <v>0.35</v>
      </c>
      <c r="E86" s="2">
        <v>0.2</v>
      </c>
    </row>
    <row r="87" spans="1:5" ht="12.75">
      <c r="B87" s="2">
        <v>0.7</v>
      </c>
      <c r="C87" s="2">
        <f>'DataFig1(UK)'!B97/100</f>
        <v>0.75</v>
      </c>
      <c r="D87" s="2">
        <v>0.35</v>
      </c>
      <c r="E87" s="2">
        <v>0.2</v>
      </c>
    </row>
    <row r="88" spans="1:5" ht="12.75">
      <c r="B88" s="2">
        <v>0.7</v>
      </c>
      <c r="C88" s="2">
        <f>'DataFig1(UK)'!B98/100</f>
        <v>0.75</v>
      </c>
      <c r="D88" s="2">
        <v>0.35</v>
      </c>
      <c r="E88" s="2">
        <v>0.2</v>
      </c>
    </row>
    <row r="89" spans="1:5" ht="12.75">
      <c r="B89" s="2">
        <v>0.7</v>
      </c>
      <c r="C89" s="2">
        <f>'DataFig1(UK)'!B99/100</f>
        <v>0.75</v>
      </c>
      <c r="D89" s="2">
        <v>0.35</v>
      </c>
      <c r="E89" s="2">
        <v>0.2</v>
      </c>
    </row>
    <row r="90" spans="1:5" ht="12.75">
      <c r="A90" s="1">
        <v>1980</v>
      </c>
      <c r="B90" s="2">
        <v>0.7</v>
      </c>
      <c r="C90" s="2">
        <f>'DataFig1(UK)'!B100/100</f>
        <v>0.75</v>
      </c>
      <c r="D90" s="2">
        <v>0.35</v>
      </c>
      <c r="E90" s="2">
        <v>0.2</v>
      </c>
    </row>
    <row r="91" spans="1:5" ht="12.75">
      <c r="B91" s="2">
        <v>0.7</v>
      </c>
      <c r="C91" s="2">
        <f>'DataFig1(UK)'!B101/100</f>
        <v>0.75</v>
      </c>
      <c r="D91" s="2">
        <v>0.35</v>
      </c>
      <c r="E91" s="2">
        <v>0.2</v>
      </c>
    </row>
    <row r="92" spans="1:5" ht="12.75">
      <c r="B92" s="2">
        <v>0.65</v>
      </c>
      <c r="C92" s="2">
        <f>'DataFig1(UK)'!B102/100</f>
        <v>0.75</v>
      </c>
      <c r="D92" s="2">
        <v>0.35</v>
      </c>
      <c r="E92" s="2">
        <v>0.2</v>
      </c>
    </row>
    <row r="93" spans="1:5" ht="12.75">
      <c r="B93" s="2">
        <v>0.6</v>
      </c>
      <c r="C93" s="2">
        <f>'DataFig1(UK)'!B103/100</f>
        <v>0.75</v>
      </c>
      <c r="D93" s="2">
        <v>0.35</v>
      </c>
      <c r="E93" s="2">
        <v>0.2</v>
      </c>
    </row>
    <row r="94" spans="1:5" ht="12.75">
      <c r="B94" s="2">
        <v>0.55</v>
      </c>
      <c r="C94" s="2">
        <f>'DataFig1(UK)'!B104/100</f>
        <v>0.6</v>
      </c>
      <c r="D94" s="2">
        <v>0.35</v>
      </c>
      <c r="E94" s="2">
        <v>0.4</v>
      </c>
    </row>
    <row r="95" spans="1:5" ht="12.75">
      <c r="A95" s="1">
        <v>1985</v>
      </c>
      <c r="B95" s="2">
        <v>0.55</v>
      </c>
      <c r="C95" s="2">
        <f>'DataFig1(UK)'!B105/100</f>
        <v>0.6</v>
      </c>
      <c r="D95" s="2">
        <v>0.35</v>
      </c>
      <c r="E95" s="2">
        <v>0.4</v>
      </c>
    </row>
    <row r="96" spans="1:5" ht="12.75">
      <c r="B96" s="2">
        <v>0.55</v>
      </c>
      <c r="C96" s="2">
        <f>'DataFig1(UK)'!B106/100</f>
        <v>0.6</v>
      </c>
      <c r="D96" s="2">
        <v>0.35</v>
      </c>
      <c r="E96" s="2">
        <v>0.4</v>
      </c>
    </row>
    <row r="97" spans="1:5" ht="12.75">
      <c r="B97" s="2">
        <v>0.55</v>
      </c>
      <c r="C97" s="2">
        <f>'DataFig1(UK)'!B107/100</f>
        <v>0.6</v>
      </c>
      <c r="D97" s="2">
        <v>0.35</v>
      </c>
      <c r="E97" s="2">
        <v>0.4</v>
      </c>
    </row>
    <row r="98" spans="1:5" ht="12.75">
      <c r="B98" s="2">
        <v>0.55</v>
      </c>
      <c r="C98" s="2">
        <f>'DataFig1(UK)'!B108/100</f>
        <v>0.4</v>
      </c>
      <c r="D98" s="2">
        <v>0.35</v>
      </c>
      <c r="E98" s="2">
        <v>0.4</v>
      </c>
    </row>
    <row r="99" spans="1:5" ht="12.75">
      <c r="B99" s="2">
        <v>0.55</v>
      </c>
      <c r="C99" s="2">
        <f>'DataFig1(UK)'!B109/100</f>
        <v>0.4</v>
      </c>
      <c r="D99" s="2">
        <v>0.35</v>
      </c>
      <c r="E99" s="2">
        <v>0.4</v>
      </c>
    </row>
    <row r="100" spans="1:5" ht="12.75">
      <c r="A100" s="1">
        <v>1990</v>
      </c>
      <c r="B100" s="2">
        <v>0.55</v>
      </c>
      <c r="C100" s="2">
        <f>'DataFig1(UK)'!B110/100</f>
        <v>0.4</v>
      </c>
      <c r="D100" s="2">
        <v>0.35</v>
      </c>
      <c r="E100" s="2">
        <v>0.4</v>
      </c>
    </row>
    <row r="101" spans="1:5" ht="12.75">
      <c r="B101" s="2">
        <v>0.55</v>
      </c>
      <c r="C101" s="2">
        <f>'DataFig1(UK)'!B111/100</f>
        <v>0.4</v>
      </c>
      <c r="D101" s="2">
        <v>0.35</v>
      </c>
      <c r="E101" s="2">
        <v>0.4</v>
      </c>
    </row>
    <row r="102" spans="1:5" ht="12.75">
      <c r="B102" s="2">
        <v>0.55</v>
      </c>
      <c r="C102" s="2">
        <f>'DataFig1(UK)'!B112/100</f>
        <v>0.4</v>
      </c>
      <c r="D102" s="2">
        <v>0.35</v>
      </c>
      <c r="E102" s="2">
        <v>0.4</v>
      </c>
    </row>
    <row r="103" spans="1:5" ht="12.75">
      <c r="B103" s="2">
        <v>0.55</v>
      </c>
      <c r="C103" s="2">
        <f>'DataFig1(UK)'!B113/100</f>
        <v>0.4</v>
      </c>
      <c r="D103" s="2">
        <v>0.35</v>
      </c>
      <c r="E103" s="2">
        <v>0.4</v>
      </c>
    </row>
    <row r="104" spans="1:5" ht="12.75">
      <c r="B104" s="2">
        <v>0.55</v>
      </c>
      <c r="C104" s="2">
        <f>'DataFig1(UK)'!B114/100</f>
        <v>0.4</v>
      </c>
      <c r="D104" s="2">
        <v>0.35</v>
      </c>
      <c r="E104" s="2">
        <v>0.4</v>
      </c>
    </row>
    <row r="105" spans="1:5" ht="12.75">
      <c r="A105" s="1">
        <v>1995</v>
      </c>
      <c r="B105" s="2">
        <v>0.55</v>
      </c>
      <c r="C105" s="2">
        <f>'DataFig1(UK)'!B115/100</f>
        <v>0.4</v>
      </c>
      <c r="D105" s="2">
        <v>0.35</v>
      </c>
      <c r="E105" s="2">
        <v>0.4</v>
      </c>
    </row>
    <row r="106" spans="1:5" ht="12.75">
      <c r="B106" s="2">
        <v>0.55</v>
      </c>
      <c r="C106" s="2">
        <f>'DataFig1(UK)'!B116/100</f>
        <v>0.4</v>
      </c>
      <c r="D106" s="2">
        <v>0.3</v>
      </c>
      <c r="E106" s="2">
        <v>0.4</v>
      </c>
    </row>
    <row r="107" spans="1:5" ht="12.75">
      <c r="B107" s="2">
        <v>0.55</v>
      </c>
      <c r="C107" s="2">
        <f>'DataFig1(UK)'!B117/100</f>
        <v>0.4</v>
      </c>
      <c r="D107" s="2">
        <v>0.3</v>
      </c>
      <c r="E107" s="2">
        <v>0.4</v>
      </c>
    </row>
    <row r="108" spans="1:5" ht="12.75">
      <c r="B108" s="2">
        <v>0.55</v>
      </c>
      <c r="C108" s="2">
        <f>'DataFig1(UK)'!B118/100</f>
        <v>0.4</v>
      </c>
      <c r="D108" s="2">
        <v>0.3</v>
      </c>
      <c r="E108" s="2">
        <v>0.4</v>
      </c>
    </row>
    <row r="109" spans="1:5" ht="12.75">
      <c r="B109" s="2">
        <v>0.55</v>
      </c>
      <c r="C109" s="2">
        <f>'DataFig1(UK)'!B119/100</f>
        <v>0.4</v>
      </c>
      <c r="D109" s="2">
        <v>0.3</v>
      </c>
      <c r="E109" s="2">
        <v>0.4</v>
      </c>
    </row>
    <row r="110" spans="1:5" ht="12.75">
      <c r="A110" s="1">
        <v>2000</v>
      </c>
      <c r="B110" s="2">
        <v>0.55</v>
      </c>
      <c r="C110" s="2">
        <f>'DataFig1(UK)'!B120/100</f>
        <v>0.4</v>
      </c>
      <c r="D110" s="2">
        <v>0.3</v>
      </c>
      <c r="E110" s="2">
        <v>0.4</v>
      </c>
    </row>
    <row r="111" spans="1:5" ht="12.75">
      <c r="B111" s="2">
        <v>0.55</v>
      </c>
      <c r="C111" s="2">
        <f>'DataFig1(UK)'!B121/100</f>
        <v>0.4</v>
      </c>
      <c r="D111" s="2">
        <v>0.3</v>
      </c>
      <c r="E111" s="2">
        <v>0.4</v>
      </c>
    </row>
    <row r="112" spans="1:5" ht="12.75">
      <c r="B112" s="2">
        <v>0.5</v>
      </c>
      <c r="C112" s="2">
        <f>'DataFig1(UK)'!B122/100</f>
        <v>0.4</v>
      </c>
      <c r="D112" s="2">
        <v>0.3</v>
      </c>
      <c r="E112" s="2">
        <v>0.4</v>
      </c>
    </row>
    <row r="113" spans="1:5" ht="12.75">
      <c r="B113" s="2">
        <v>0.49</v>
      </c>
      <c r="C113" s="2">
        <f>'DataFig1(UK)'!B123/100</f>
        <v>0.4</v>
      </c>
      <c r="D113" s="2">
        <v>0.3</v>
      </c>
      <c r="E113" s="2">
        <v>0.4</v>
      </c>
    </row>
    <row r="114" spans="1:5" ht="12.75">
      <c r="B114" s="2">
        <v>0.48</v>
      </c>
      <c r="C114" s="2">
        <f>'DataFig1(UK)'!B124/100</f>
        <v>0.4</v>
      </c>
      <c r="D114" s="2">
        <v>0.3</v>
      </c>
      <c r="E114" s="2">
        <v>0.4</v>
      </c>
    </row>
    <row r="115" spans="1:5" ht="12.75">
      <c r="A115" s="1">
        <v>2005</v>
      </c>
      <c r="B115" s="2">
        <v>0.47</v>
      </c>
      <c r="C115" s="2">
        <f>'DataFig1(UK)'!B125/100</f>
        <v>0.4</v>
      </c>
      <c r="D115" s="2">
        <v>0.3</v>
      </c>
      <c r="E115" s="2">
        <v>0.4</v>
      </c>
    </row>
    <row r="116" spans="1:5" ht="12.75">
      <c r="B116" s="2">
        <v>0.46</v>
      </c>
      <c r="C116" s="2">
        <f>'DataFig1(UK)'!B126/100</f>
        <v>0.4</v>
      </c>
      <c r="D116" s="2">
        <v>0.3</v>
      </c>
      <c r="E116" s="2">
        <v>0.4</v>
      </c>
    </row>
    <row r="117" spans="1:5" ht="12.75">
      <c r="B117" s="2">
        <v>0.45</v>
      </c>
      <c r="C117" s="2">
        <f>'DataFig1(UK)'!B127/100</f>
        <v>0.4</v>
      </c>
      <c r="D117" s="2">
        <v>0.3</v>
      </c>
      <c r="E117" s="2">
        <v>0.4</v>
      </c>
    </row>
    <row r="118" spans="1:5" ht="12.75">
      <c r="B118" s="2">
        <v>0.45</v>
      </c>
      <c r="C118" s="2">
        <f>'DataFig1(UK)'!B128/100</f>
        <v>0.4</v>
      </c>
      <c r="D118" s="2">
        <v>0.3</v>
      </c>
      <c r="E118" s="2">
        <v>0.4</v>
      </c>
    </row>
    <row r="119" spans="1:5" ht="12.75">
      <c r="B119" s="2">
        <v>0.45</v>
      </c>
      <c r="C119" s="2">
        <f>'DataFig1(UK)'!B129/100</f>
        <v>0.4</v>
      </c>
      <c r="D119" s="2">
        <v>0.3</v>
      </c>
      <c r="E119" s="2">
        <v>0.4</v>
      </c>
    </row>
    <row r="120" spans="1:5" ht="12.75">
      <c r="A120" s="1">
        <v>2010</v>
      </c>
      <c r="B120" s="2">
        <v>0.35</v>
      </c>
      <c r="C120" s="2">
        <f>'DataFig1(UK)'!B130/100</f>
        <v>0.4</v>
      </c>
      <c r="D120" s="2">
        <v>0.3</v>
      </c>
      <c r="E120" s="2">
        <v>0.4</v>
      </c>
    </row>
    <row r="121" spans="1:5" ht="12.75">
      <c r="B121" s="2">
        <v>0.35</v>
      </c>
      <c r="C121" s="2">
        <f>'DataFig1(UK)'!B131/100</f>
        <v>0.4</v>
      </c>
      <c r="D121" s="2">
        <v>0.3</v>
      </c>
      <c r="E121" s="2">
        <v>0.45</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row r="179" ht="12.75">
      <c r="D179" s="4"/>
    </row>
    <row r="180" ht="12.75">
      <c r="D180" s="4"/>
    </row>
    <row r="181" ht="12.75">
      <c r="D181" s="4"/>
    </row>
    <row r="182" ht="12.75">
      <c r="D182" s="4"/>
    </row>
    <row r="183" ht="12.75">
      <c r="D183" s="4"/>
    </row>
    <row r="184" ht="12.75">
      <c r="D184" s="4"/>
    </row>
    <row r="185" ht="12.75">
      <c r="D185" s="4"/>
    </row>
    <row r="186" ht="12.75">
      <c r="D186" s="4"/>
    </row>
    <row r="187" ht="12.75">
      <c r="D187" s="4"/>
    </row>
    <row r="188" ht="12.75">
      <c r="D188" s="4"/>
    </row>
    <row r="189" ht="12.75">
      <c r="D189" s="4"/>
    </row>
    <row r="190" ht="12.75">
      <c r="D190" s="4"/>
    </row>
    <row r="191" ht="12.75">
      <c r="D191" s="4"/>
    </row>
    <row r="192" ht="12.75">
      <c r="D192" s="4"/>
    </row>
    <row r="193" ht="12.75">
      <c r="D193" s="4"/>
    </row>
    <row r="194" ht="12.75">
      <c r="D194" s="4"/>
    </row>
    <row r="195" ht="12.75">
      <c r="D195" s="4"/>
    </row>
    <row r="196" ht="12.75">
      <c r="D196" s="4"/>
    </row>
    <row r="197" ht="12.75">
      <c r="D197" s="4"/>
    </row>
    <row r="198" ht="12.75">
      <c r="D198" s="4"/>
    </row>
    <row r="199" ht="12.75">
      <c r="D199" s="4"/>
    </row>
    <row r="200" ht="12.75">
      <c r="D200" s="4"/>
    </row>
    <row r="201" ht="12.75">
      <c r="D201" s="4"/>
    </row>
    <row r="202" ht="12.75">
      <c r="D202" s="4"/>
    </row>
    <row r="203" ht="12.75">
      <c r="D203" s="4"/>
    </row>
    <row r="204" ht="12.75">
      <c r="D204" s="4"/>
    </row>
    <row r="205" ht="12.75">
      <c r="D205" s="4"/>
    </row>
    <row r="206" ht="12.75">
      <c r="D206" s="4"/>
    </row>
    <row r="207" ht="12.75">
      <c r="D207" s="4"/>
    </row>
    <row r="208" ht="12.75">
      <c r="D208" s="4"/>
    </row>
    <row r="209" ht="12.75">
      <c r="D209" s="4"/>
    </row>
    <row r="210" ht="12.75">
      <c r="D210" s="4"/>
    </row>
    <row r="211" ht="12.75">
      <c r="D211" s="4"/>
    </row>
    <row r="212" ht="12.75">
      <c r="D212" s="4"/>
    </row>
    <row r="213" ht="12.75">
      <c r="D213" s="4"/>
    </row>
    <row r="214" ht="12.75">
      <c r="D214" s="4"/>
    </row>
    <row r="215" ht="12.75">
      <c r="D215" s="4"/>
    </row>
    <row r="216" ht="12.75">
      <c r="D216" s="4"/>
    </row>
    <row r="217" ht="12.75">
      <c r="D217" s="4"/>
    </row>
    <row r="218" ht="12.75">
      <c r="D218" s="4"/>
    </row>
    <row r="219" ht="12.75">
      <c r="D219" s="4"/>
    </row>
    <row r="220" ht="12.75">
      <c r="D220" s="4"/>
    </row>
    <row r="221" ht="12.75">
      <c r="D221" s="4"/>
    </row>
    <row r="222" ht="12.75">
      <c r="D222" s="4"/>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1"/>
  <sheetViews>
    <sheetView workbookViewId="0" topLeftCell="A1">
      <selection activeCell="A2" sqref="A2"/>
    </sheetView>
  </sheetViews>
  <sheetFormatPr defaultColWidth="11.421875" defaultRowHeight="12.75"/>
  <cols>
    <col min="6" max="6" width="50.7109375" style="0" customWidth="1"/>
  </cols>
  <sheetData>
    <row r="1" ht="12.75">
      <c r="A1" s="3" t="s">
        <v>85</v>
      </c>
    </row>
    <row r="3" ht="12.75">
      <c r="A3" t="s">
        <v>31</v>
      </c>
    </row>
    <row r="4" ht="12.75">
      <c r="A4" s="19" t="s">
        <v>34</v>
      </c>
    </row>
    <row r="5" ht="12.75">
      <c r="A5" s="19" t="s">
        <v>68</v>
      </c>
    </row>
    <row r="6" ht="12.75">
      <c r="A6" t="s">
        <v>18</v>
      </c>
    </row>
    <row r="7" spans="1:3" ht="12.75">
      <c r="A7" t="s">
        <v>28</v>
      </c>
      <c r="B7" s="20"/>
      <c r="C7" t="s">
        <v>37</v>
      </c>
    </row>
    <row r="8" spans="1:2" ht="12.75">
      <c r="A8" t="s">
        <v>29</v>
      </c>
      <c r="B8" s="19" t="s">
        <v>66</v>
      </c>
    </row>
    <row r="9" spans="1:2" ht="12.75">
      <c r="A9" t="s">
        <v>30</v>
      </c>
      <c r="B9" s="19" t="s">
        <v>67</v>
      </c>
    </row>
    <row r="10" spans="1:2" ht="12.75">
      <c r="A10" s="19" t="s">
        <v>69</v>
      </c>
      <c r="B10" s="19" t="s">
        <v>70</v>
      </c>
    </row>
    <row r="13" spans="1:7" ht="39">
      <c r="A13" s="10"/>
      <c r="B13" s="11" t="s">
        <v>13</v>
      </c>
      <c r="C13" s="12" t="s">
        <v>14</v>
      </c>
      <c r="D13" s="12" t="s">
        <v>15</v>
      </c>
      <c r="E13" s="12" t="s">
        <v>16</v>
      </c>
      <c r="F13" s="12" t="s">
        <v>17</v>
      </c>
      <c r="G13" s="13" t="s">
        <v>18</v>
      </c>
    </row>
    <row r="14" spans="1:7" ht="12.75">
      <c r="A14">
        <v>1894</v>
      </c>
      <c r="B14" s="14">
        <v>8</v>
      </c>
      <c r="C14" s="14">
        <v>8</v>
      </c>
      <c r="D14" s="15"/>
      <c r="E14" s="15"/>
      <c r="F14" s="16" t="s">
        <v>19</v>
      </c>
      <c r="G14" s="17"/>
    </row>
    <row r="15" spans="1:7" ht="12.75">
      <c r="A15">
        <v>1895</v>
      </c>
      <c r="B15" s="14">
        <v>8</v>
      </c>
      <c r="C15" s="14">
        <v>8</v>
      </c>
      <c r="D15" s="15"/>
      <c r="E15" s="15"/>
      <c r="F15" s="18" t="s">
        <v>20</v>
      </c>
      <c r="G15" s="17"/>
    </row>
    <row r="16" spans="1:7" ht="12.75">
      <c r="A16">
        <v>1896</v>
      </c>
      <c r="B16" s="14">
        <v>8</v>
      </c>
      <c r="C16" s="14">
        <v>8</v>
      </c>
      <c r="D16" s="15"/>
      <c r="E16" s="15"/>
      <c r="F16" s="18" t="s">
        <v>20</v>
      </c>
      <c r="G16" s="17"/>
    </row>
    <row r="17" spans="1:7" ht="12.75">
      <c r="A17">
        <v>1897</v>
      </c>
      <c r="B17" s="14">
        <v>8</v>
      </c>
      <c r="C17" s="14">
        <v>8</v>
      </c>
      <c r="D17" s="15"/>
      <c r="E17" s="15"/>
      <c r="F17" s="18" t="s">
        <v>20</v>
      </c>
      <c r="G17" s="17"/>
    </row>
    <row r="18" spans="1:7" ht="12.75">
      <c r="A18">
        <v>1898</v>
      </c>
      <c r="B18" s="14">
        <v>8</v>
      </c>
      <c r="C18" s="14">
        <v>8</v>
      </c>
      <c r="D18" s="15"/>
      <c r="E18" s="15"/>
      <c r="F18" s="18" t="s">
        <v>20</v>
      </c>
      <c r="G18" s="17"/>
    </row>
    <row r="19" spans="1:7" ht="12.75">
      <c r="A19">
        <v>1899</v>
      </c>
      <c r="B19" s="14">
        <v>8</v>
      </c>
      <c r="C19" s="14">
        <v>8</v>
      </c>
      <c r="D19" s="15"/>
      <c r="E19" s="15"/>
      <c r="F19" s="18" t="s">
        <v>20</v>
      </c>
      <c r="G19" s="17"/>
    </row>
    <row r="20" spans="1:7" ht="12.75">
      <c r="A20">
        <v>1900</v>
      </c>
      <c r="B20" s="14">
        <v>8</v>
      </c>
      <c r="C20" s="14">
        <v>8</v>
      </c>
      <c r="D20" s="15"/>
      <c r="E20" s="15"/>
      <c r="F20" s="18" t="s">
        <v>20</v>
      </c>
      <c r="G20" s="17"/>
    </row>
    <row r="21" spans="1:7" ht="12.75">
      <c r="A21">
        <v>1901</v>
      </c>
      <c r="B21" s="14">
        <v>8</v>
      </c>
      <c r="C21" s="14">
        <v>8</v>
      </c>
      <c r="D21" s="15"/>
      <c r="E21" s="15"/>
      <c r="F21" s="18" t="s">
        <v>20</v>
      </c>
      <c r="G21" s="17"/>
    </row>
    <row r="22" spans="1:7" ht="12.75">
      <c r="A22">
        <v>1902</v>
      </c>
      <c r="B22" s="14">
        <v>8</v>
      </c>
      <c r="C22" s="14">
        <v>8</v>
      </c>
      <c r="D22" s="15"/>
      <c r="E22" s="15"/>
      <c r="F22" s="18" t="s">
        <v>20</v>
      </c>
      <c r="G22" s="17"/>
    </row>
    <row r="23" spans="1:7" ht="12.75">
      <c r="A23">
        <v>1903</v>
      </c>
      <c r="B23" s="14">
        <v>8</v>
      </c>
      <c r="C23" s="14">
        <v>8</v>
      </c>
      <c r="D23" s="15"/>
      <c r="E23" s="15"/>
      <c r="F23" s="18" t="s">
        <v>20</v>
      </c>
      <c r="G23" s="17"/>
    </row>
    <row r="24" spans="1:7" ht="12.75">
      <c r="A24">
        <v>1904</v>
      </c>
      <c r="B24" s="14">
        <v>8</v>
      </c>
      <c r="C24" s="14">
        <v>8</v>
      </c>
      <c r="D24" s="15"/>
      <c r="E24" s="15"/>
      <c r="F24" s="18" t="s">
        <v>20</v>
      </c>
      <c r="G24" s="17"/>
    </row>
    <row r="25" spans="1:7" ht="12.75">
      <c r="A25">
        <v>1905</v>
      </c>
      <c r="B25" s="14">
        <v>8</v>
      </c>
      <c r="C25" s="14">
        <v>8</v>
      </c>
      <c r="D25" s="15"/>
      <c r="E25" s="15"/>
      <c r="F25" s="18" t="s">
        <v>20</v>
      </c>
      <c r="G25" s="17"/>
    </row>
    <row r="26" spans="1:7" ht="12.75">
      <c r="A26">
        <v>1906</v>
      </c>
      <c r="B26" s="14">
        <v>8</v>
      </c>
      <c r="C26" s="14">
        <v>8</v>
      </c>
      <c r="D26" s="15"/>
      <c r="E26" s="15"/>
      <c r="F26" s="18" t="s">
        <v>20</v>
      </c>
      <c r="G26" s="17"/>
    </row>
    <row r="27" spans="1:7" ht="12.75">
      <c r="A27">
        <v>1907</v>
      </c>
      <c r="B27" s="14">
        <v>15</v>
      </c>
      <c r="C27" s="14">
        <v>15</v>
      </c>
      <c r="D27" s="15"/>
      <c r="E27" s="15"/>
      <c r="F27" s="18" t="s">
        <v>20</v>
      </c>
      <c r="G27" s="17"/>
    </row>
    <row r="28" spans="1:7" ht="12.75">
      <c r="A28">
        <v>1908</v>
      </c>
      <c r="B28" s="14">
        <v>15</v>
      </c>
      <c r="C28" s="14">
        <v>15</v>
      </c>
      <c r="D28" s="15"/>
      <c r="E28" s="15"/>
      <c r="F28" s="18" t="s">
        <v>20</v>
      </c>
      <c r="G28" s="17"/>
    </row>
    <row r="29" spans="1:6" ht="12.75">
      <c r="A29">
        <v>1909</v>
      </c>
      <c r="B29" s="14">
        <v>15</v>
      </c>
      <c r="C29" s="14">
        <v>15</v>
      </c>
      <c r="D29" s="15"/>
      <c r="E29" s="15"/>
      <c r="F29" s="18" t="s">
        <v>20</v>
      </c>
    </row>
    <row r="30" spans="1:6" ht="12.75">
      <c r="A30">
        <v>1910</v>
      </c>
      <c r="B30" s="14">
        <v>15</v>
      </c>
      <c r="C30" s="14">
        <v>15</v>
      </c>
      <c r="D30" s="15"/>
      <c r="E30" s="15"/>
      <c r="F30" s="18" t="s">
        <v>20</v>
      </c>
    </row>
    <row r="31" spans="1:6" ht="12.75">
      <c r="A31">
        <v>1911</v>
      </c>
      <c r="B31" s="14">
        <v>15</v>
      </c>
      <c r="C31" s="14">
        <v>15</v>
      </c>
      <c r="D31" s="15"/>
      <c r="E31" s="15"/>
      <c r="F31" s="18" t="s">
        <v>20</v>
      </c>
    </row>
    <row r="32" spans="1:6" ht="12.75">
      <c r="A32">
        <v>1912</v>
      </c>
      <c r="B32" s="14">
        <v>15</v>
      </c>
      <c r="C32" s="14">
        <v>15</v>
      </c>
      <c r="D32" s="15"/>
      <c r="E32" s="15"/>
      <c r="F32" s="18" t="s">
        <v>20</v>
      </c>
    </row>
    <row r="33" spans="1:6" ht="12.75">
      <c r="A33">
        <v>1913</v>
      </c>
      <c r="B33" s="14">
        <v>15</v>
      </c>
      <c r="C33" s="14">
        <v>15</v>
      </c>
      <c r="D33" s="15"/>
      <c r="E33" s="15"/>
      <c r="F33" s="18" t="s">
        <v>20</v>
      </c>
    </row>
    <row r="34" spans="1:6" ht="12.75">
      <c r="A34">
        <v>1914</v>
      </c>
      <c r="B34" s="14">
        <v>20</v>
      </c>
      <c r="C34" s="14">
        <v>20</v>
      </c>
      <c r="D34" s="15"/>
      <c r="E34" s="15"/>
      <c r="F34" s="16" t="s">
        <v>21</v>
      </c>
    </row>
    <row r="35" spans="1:6" ht="12.75">
      <c r="A35">
        <v>1915</v>
      </c>
      <c r="B35" s="14">
        <v>20</v>
      </c>
      <c r="C35" s="14">
        <v>20</v>
      </c>
      <c r="D35" s="15"/>
      <c r="E35" s="15"/>
      <c r="F35" s="18" t="s">
        <v>20</v>
      </c>
    </row>
    <row r="36" spans="1:6" ht="12.75">
      <c r="A36">
        <v>1916</v>
      </c>
      <c r="B36" s="14">
        <v>20</v>
      </c>
      <c r="C36" s="14">
        <v>20</v>
      </c>
      <c r="D36" s="15"/>
      <c r="E36" s="15"/>
      <c r="F36" s="18" t="s">
        <v>20</v>
      </c>
    </row>
    <row r="37" spans="1:6" ht="12.75">
      <c r="A37">
        <v>1917</v>
      </c>
      <c r="B37" s="14">
        <v>20</v>
      </c>
      <c r="C37" s="14">
        <v>20</v>
      </c>
      <c r="D37" s="15"/>
      <c r="E37" s="15"/>
      <c r="F37" s="18" t="s">
        <v>20</v>
      </c>
    </row>
    <row r="38" spans="1:6" ht="12.75">
      <c r="A38">
        <v>1918</v>
      </c>
      <c r="B38" s="14">
        <v>20</v>
      </c>
      <c r="C38" s="14">
        <v>20</v>
      </c>
      <c r="D38" s="15"/>
      <c r="E38" s="15"/>
      <c r="F38" s="18" t="s">
        <v>20</v>
      </c>
    </row>
    <row r="39" spans="1:6" ht="12.75">
      <c r="A39">
        <v>1919</v>
      </c>
      <c r="B39" s="14">
        <v>40</v>
      </c>
      <c r="C39" s="14">
        <v>40</v>
      </c>
      <c r="D39" s="15"/>
      <c r="E39" s="15"/>
      <c r="F39" s="18" t="s">
        <v>20</v>
      </c>
    </row>
    <row r="40" spans="1:6" ht="12.75">
      <c r="A40">
        <v>1920</v>
      </c>
      <c r="B40" s="14">
        <v>40</v>
      </c>
      <c r="C40" s="14">
        <v>40</v>
      </c>
      <c r="D40" s="15"/>
      <c r="E40" s="15"/>
      <c r="F40" s="18" t="s">
        <v>20</v>
      </c>
    </row>
    <row r="41" spans="1:6" ht="12.75">
      <c r="A41">
        <v>1921</v>
      </c>
      <c r="B41" s="14">
        <v>40</v>
      </c>
      <c r="C41" s="14">
        <v>40</v>
      </c>
      <c r="D41" s="15"/>
      <c r="E41" s="15"/>
      <c r="F41" s="18" t="s">
        <v>20</v>
      </c>
    </row>
    <row r="42" spans="1:6" ht="12.75">
      <c r="A42">
        <v>1922</v>
      </c>
      <c r="B42" s="14">
        <v>40</v>
      </c>
      <c r="C42" s="14">
        <v>40</v>
      </c>
      <c r="D42" s="15"/>
      <c r="E42" s="15"/>
      <c r="F42" s="18" t="s">
        <v>20</v>
      </c>
    </row>
    <row r="43" spans="1:6" ht="12.75">
      <c r="A43">
        <v>1923</v>
      </c>
      <c r="B43" s="14">
        <v>40</v>
      </c>
      <c r="C43" s="14">
        <v>40</v>
      </c>
      <c r="D43" s="15"/>
      <c r="E43" s="15"/>
      <c r="F43" s="18" t="s">
        <v>20</v>
      </c>
    </row>
    <row r="44" spans="1:6" ht="12.75">
      <c r="A44">
        <v>1924</v>
      </c>
      <c r="B44" s="14">
        <v>40</v>
      </c>
      <c r="C44" s="14">
        <v>40</v>
      </c>
      <c r="D44" s="15"/>
      <c r="E44" s="15"/>
      <c r="F44" s="18" t="s">
        <v>20</v>
      </c>
    </row>
    <row r="45" spans="1:6" ht="12.75">
      <c r="A45">
        <v>1925</v>
      </c>
      <c r="B45" s="14">
        <v>40</v>
      </c>
      <c r="C45" s="14">
        <v>40</v>
      </c>
      <c r="D45" s="15"/>
      <c r="E45" s="15"/>
      <c r="F45" s="18" t="s">
        <v>20</v>
      </c>
    </row>
    <row r="46" spans="1:6" ht="12.75">
      <c r="A46">
        <v>1926</v>
      </c>
      <c r="B46" s="14">
        <v>40</v>
      </c>
      <c r="C46" s="14">
        <v>40</v>
      </c>
      <c r="D46" s="15"/>
      <c r="E46" s="15"/>
      <c r="F46" s="18" t="s">
        <v>20</v>
      </c>
    </row>
    <row r="47" spans="1:6" ht="12.75">
      <c r="A47">
        <v>1927</v>
      </c>
      <c r="B47" s="14">
        <v>40</v>
      </c>
      <c r="C47" s="14">
        <v>40</v>
      </c>
      <c r="D47" s="15"/>
      <c r="E47" s="15"/>
      <c r="F47" s="18" t="s">
        <v>20</v>
      </c>
    </row>
    <row r="48" spans="1:6" ht="12.75">
      <c r="A48">
        <v>1928</v>
      </c>
      <c r="B48" s="14">
        <v>40</v>
      </c>
      <c r="C48" s="14">
        <v>40</v>
      </c>
      <c r="D48" s="15"/>
      <c r="E48" s="15"/>
      <c r="F48" s="18" t="s">
        <v>20</v>
      </c>
    </row>
    <row r="49" spans="1:6" ht="12.75">
      <c r="A49">
        <v>1929</v>
      </c>
      <c r="B49" s="14">
        <v>40</v>
      </c>
      <c r="C49" s="14">
        <v>40</v>
      </c>
      <c r="D49" s="15"/>
      <c r="E49" s="15"/>
      <c r="F49" s="18" t="s">
        <v>20</v>
      </c>
    </row>
    <row r="50" spans="1:6" ht="12.75">
      <c r="A50">
        <v>1930</v>
      </c>
      <c r="B50" s="14">
        <v>50</v>
      </c>
      <c r="C50" s="14">
        <v>50</v>
      </c>
      <c r="D50" s="15"/>
      <c r="E50" s="15"/>
      <c r="F50" s="18" t="s">
        <v>20</v>
      </c>
    </row>
    <row r="51" spans="1:6" ht="12.75">
      <c r="A51">
        <v>1931</v>
      </c>
      <c r="B51" s="14">
        <v>50</v>
      </c>
      <c r="C51" s="14">
        <v>50</v>
      </c>
      <c r="D51" s="15"/>
      <c r="E51" s="15"/>
      <c r="F51" s="18" t="s">
        <v>20</v>
      </c>
    </row>
    <row r="52" spans="1:6" ht="12.75">
      <c r="A52">
        <v>1932</v>
      </c>
      <c r="B52" s="14">
        <v>50</v>
      </c>
      <c r="C52" s="14">
        <v>50</v>
      </c>
      <c r="D52" s="15"/>
      <c r="E52" s="15"/>
      <c r="F52" s="18" t="s">
        <v>20</v>
      </c>
    </row>
    <row r="53" spans="1:6" ht="12.75">
      <c r="A53">
        <v>1933</v>
      </c>
      <c r="B53" s="14">
        <v>50</v>
      </c>
      <c r="C53" s="14">
        <v>50</v>
      </c>
      <c r="D53" s="15"/>
      <c r="E53" s="15"/>
      <c r="F53" s="18" t="s">
        <v>20</v>
      </c>
    </row>
    <row r="54" spans="1:6" ht="12.75">
      <c r="A54">
        <v>1934</v>
      </c>
      <c r="B54" s="14">
        <v>50</v>
      </c>
      <c r="C54" s="14">
        <v>50</v>
      </c>
      <c r="D54" s="15"/>
      <c r="E54" s="15"/>
      <c r="F54" s="18" t="s">
        <v>20</v>
      </c>
    </row>
    <row r="55" spans="1:6" ht="12.75">
      <c r="A55">
        <v>1935</v>
      </c>
      <c r="B55" s="14">
        <v>50</v>
      </c>
      <c r="C55" s="14">
        <v>50</v>
      </c>
      <c r="D55" s="15"/>
      <c r="E55" s="15"/>
      <c r="F55" s="18" t="s">
        <v>20</v>
      </c>
    </row>
    <row r="56" spans="1:6" ht="12.75">
      <c r="A56">
        <v>1936</v>
      </c>
      <c r="B56" s="14">
        <v>50</v>
      </c>
      <c r="C56" s="14">
        <v>50</v>
      </c>
      <c r="D56" s="15"/>
      <c r="E56" s="15"/>
      <c r="F56" s="18" t="s">
        <v>20</v>
      </c>
    </row>
    <row r="57" spans="1:6" ht="12.75">
      <c r="A57">
        <v>1937</v>
      </c>
      <c r="B57" s="14">
        <v>50</v>
      </c>
      <c r="C57" s="14">
        <v>50</v>
      </c>
      <c r="D57" s="15"/>
      <c r="E57" s="15"/>
      <c r="F57" s="18" t="s">
        <v>20</v>
      </c>
    </row>
    <row r="58" spans="1:6" ht="12.75">
      <c r="A58">
        <v>1938</v>
      </c>
      <c r="B58" s="14">
        <v>50</v>
      </c>
      <c r="C58" s="14">
        <v>50</v>
      </c>
      <c r="D58" s="15"/>
      <c r="E58" s="15"/>
      <c r="F58" s="18" t="s">
        <v>20</v>
      </c>
    </row>
    <row r="59" spans="1:6" ht="12.75">
      <c r="A59">
        <v>1939</v>
      </c>
      <c r="B59" s="14">
        <v>55</v>
      </c>
      <c r="C59" s="14">
        <v>55</v>
      </c>
      <c r="D59" s="15"/>
      <c r="E59" s="15"/>
      <c r="F59" s="18" t="s">
        <v>20</v>
      </c>
    </row>
    <row r="60" spans="1:6" ht="12.75">
      <c r="A60">
        <v>1940</v>
      </c>
      <c r="B60" s="14">
        <v>65</v>
      </c>
      <c r="C60" s="14">
        <v>65</v>
      </c>
      <c r="D60" s="15"/>
      <c r="E60" s="15"/>
      <c r="F60" s="16" t="s">
        <v>22</v>
      </c>
    </row>
    <row r="61" spans="1:6" ht="12.75">
      <c r="A61">
        <v>1941</v>
      </c>
      <c r="B61" s="14">
        <v>65</v>
      </c>
      <c r="C61" s="14">
        <v>65</v>
      </c>
      <c r="D61" s="15"/>
      <c r="E61" s="15"/>
      <c r="F61" s="18" t="s">
        <v>20</v>
      </c>
    </row>
    <row r="62" spans="1:6" ht="12.75">
      <c r="A62">
        <v>1942</v>
      </c>
      <c r="B62" s="14">
        <v>65</v>
      </c>
      <c r="C62" s="14">
        <v>65</v>
      </c>
      <c r="D62" s="15"/>
      <c r="E62" s="15"/>
      <c r="F62" s="18" t="s">
        <v>20</v>
      </c>
    </row>
    <row r="63" spans="1:6" ht="12.75">
      <c r="A63">
        <v>1943</v>
      </c>
      <c r="B63" s="14">
        <v>65</v>
      </c>
      <c r="C63" s="14">
        <v>65</v>
      </c>
      <c r="D63" s="15"/>
      <c r="E63" s="15"/>
      <c r="F63" s="18" t="s">
        <v>20</v>
      </c>
    </row>
    <row r="64" spans="1:6" ht="12.75">
      <c r="A64">
        <v>1944</v>
      </c>
      <c r="B64" s="14">
        <v>65</v>
      </c>
      <c r="C64" s="14">
        <v>65</v>
      </c>
      <c r="D64" s="15"/>
      <c r="E64" s="15"/>
      <c r="F64" s="18" t="s">
        <v>20</v>
      </c>
    </row>
    <row r="65" spans="1:6" ht="12.75">
      <c r="A65">
        <v>1945</v>
      </c>
      <c r="B65" s="14">
        <v>65</v>
      </c>
      <c r="C65" s="14">
        <v>65</v>
      </c>
      <c r="D65" s="15"/>
      <c r="E65" s="15"/>
      <c r="F65" s="18" t="s">
        <v>20</v>
      </c>
    </row>
    <row r="66" spans="1:6" ht="12.75">
      <c r="A66">
        <v>1946</v>
      </c>
      <c r="B66" s="14">
        <v>75</v>
      </c>
      <c r="C66" s="14">
        <v>75</v>
      </c>
      <c r="D66" s="15"/>
      <c r="E66" s="15"/>
      <c r="F66" s="14" t="s">
        <v>23</v>
      </c>
    </row>
    <row r="67" spans="1:6" ht="12.75">
      <c r="A67">
        <v>1947</v>
      </c>
      <c r="B67" s="14">
        <v>75</v>
      </c>
      <c r="C67" s="14">
        <v>75</v>
      </c>
      <c r="D67" s="15"/>
      <c r="E67" s="15"/>
      <c r="F67" s="14" t="s">
        <v>20</v>
      </c>
    </row>
    <row r="68" spans="1:6" ht="12.75">
      <c r="A68">
        <v>1948</v>
      </c>
      <c r="B68" s="14">
        <v>75</v>
      </c>
      <c r="C68" s="14">
        <v>75</v>
      </c>
      <c r="D68" s="15"/>
      <c r="E68" s="15"/>
      <c r="F68" s="14" t="s">
        <v>20</v>
      </c>
    </row>
    <row r="69" spans="1:6" ht="12.75">
      <c r="A69">
        <v>1949</v>
      </c>
      <c r="B69" s="14">
        <v>80</v>
      </c>
      <c r="C69" s="14">
        <v>80</v>
      </c>
      <c r="D69" s="15"/>
      <c r="E69" s="15"/>
      <c r="F69" s="14" t="s">
        <v>20</v>
      </c>
    </row>
    <row r="70" spans="1:6" ht="12.75">
      <c r="A70">
        <v>1950</v>
      </c>
      <c r="B70" s="14">
        <v>80</v>
      </c>
      <c r="C70" s="14">
        <v>80</v>
      </c>
      <c r="D70" s="15"/>
      <c r="E70" s="15"/>
      <c r="F70" s="14" t="s">
        <v>20</v>
      </c>
    </row>
    <row r="71" spans="1:6" ht="12.75">
      <c r="A71">
        <v>1951</v>
      </c>
      <c r="B71" s="14">
        <v>80</v>
      </c>
      <c r="C71" s="14">
        <v>80</v>
      </c>
      <c r="D71" s="15"/>
      <c r="E71" s="15"/>
      <c r="F71" s="14" t="s">
        <v>20</v>
      </c>
    </row>
    <row r="72" spans="1:6" ht="12.75">
      <c r="A72">
        <v>1952</v>
      </c>
      <c r="B72" s="14">
        <v>80</v>
      </c>
      <c r="C72" s="14">
        <v>80</v>
      </c>
      <c r="D72" s="15"/>
      <c r="E72" s="15"/>
      <c r="F72" s="14" t="s">
        <v>20</v>
      </c>
    </row>
    <row r="73" spans="1:6" ht="12.75">
      <c r="A73">
        <v>1953</v>
      </c>
      <c r="B73" s="14">
        <v>80</v>
      </c>
      <c r="C73" s="14">
        <v>80</v>
      </c>
      <c r="D73" s="15"/>
      <c r="E73" s="15"/>
      <c r="F73" s="14" t="s">
        <v>20</v>
      </c>
    </row>
    <row r="74" spans="1:6" ht="12.75">
      <c r="A74">
        <v>1954</v>
      </c>
      <c r="B74" s="14">
        <v>80</v>
      </c>
      <c r="C74" s="14">
        <v>80</v>
      </c>
      <c r="D74" s="15"/>
      <c r="E74" s="15"/>
      <c r="F74" s="14" t="s">
        <v>20</v>
      </c>
    </row>
    <row r="75" spans="1:6" ht="12.75">
      <c r="A75">
        <v>1955</v>
      </c>
      <c r="B75" s="14">
        <v>80</v>
      </c>
      <c r="C75" s="14">
        <v>80</v>
      </c>
      <c r="D75" s="15"/>
      <c r="E75" s="15"/>
      <c r="F75" s="14" t="s">
        <v>20</v>
      </c>
    </row>
    <row r="76" spans="1:6" ht="12.75">
      <c r="A76">
        <v>1956</v>
      </c>
      <c r="B76" s="14">
        <v>80</v>
      </c>
      <c r="C76" s="14">
        <v>80</v>
      </c>
      <c r="D76" s="15"/>
      <c r="E76" s="15"/>
      <c r="F76" s="14" t="s">
        <v>20</v>
      </c>
    </row>
    <row r="77" spans="1:7" ht="12.75">
      <c r="A77">
        <v>1957</v>
      </c>
      <c r="B77" s="14">
        <v>80</v>
      </c>
      <c r="C77" s="14">
        <v>80</v>
      </c>
      <c r="D77" s="15"/>
      <c r="E77" s="15"/>
      <c r="F77" s="14" t="s">
        <v>20</v>
      </c>
      <c r="G77" s="17"/>
    </row>
    <row r="78" spans="1:7" ht="12.75">
      <c r="A78">
        <v>1958</v>
      </c>
      <c r="B78" s="14">
        <v>80</v>
      </c>
      <c r="C78" s="14">
        <v>80</v>
      </c>
      <c r="D78" s="15"/>
      <c r="E78" s="15"/>
      <c r="F78" s="14" t="s">
        <v>20</v>
      </c>
      <c r="G78" s="17"/>
    </row>
    <row r="79" spans="1:7" ht="12.75">
      <c r="A79">
        <v>1959</v>
      </c>
      <c r="B79" s="14">
        <v>80</v>
      </c>
      <c r="C79" s="14">
        <v>80</v>
      </c>
      <c r="D79" s="15"/>
      <c r="E79" s="15"/>
      <c r="F79" s="14" t="s">
        <v>20</v>
      </c>
      <c r="G79" s="17"/>
    </row>
    <row r="80" spans="1:7" ht="12.75">
      <c r="A80">
        <v>1960</v>
      </c>
      <c r="B80" s="14">
        <v>80</v>
      </c>
      <c r="C80" s="14">
        <v>80</v>
      </c>
      <c r="D80" s="15"/>
      <c r="E80" s="15"/>
      <c r="F80" s="14" t="s">
        <v>20</v>
      </c>
      <c r="G80" s="17"/>
    </row>
    <row r="81" spans="1:7" ht="12.75">
      <c r="A81">
        <v>1961</v>
      </c>
      <c r="B81" s="14">
        <v>80</v>
      </c>
      <c r="C81" s="14">
        <v>80</v>
      </c>
      <c r="D81" s="15"/>
      <c r="E81" s="15"/>
      <c r="F81" s="14" t="s">
        <v>20</v>
      </c>
      <c r="G81" s="17"/>
    </row>
    <row r="82" spans="1:7" ht="12.75">
      <c r="A82">
        <v>1962</v>
      </c>
      <c r="B82" s="14">
        <v>80</v>
      </c>
      <c r="C82" s="14">
        <v>80</v>
      </c>
      <c r="D82" s="15"/>
      <c r="E82" s="15"/>
      <c r="F82" s="14" t="s">
        <v>20</v>
      </c>
      <c r="G82" s="17"/>
    </row>
    <row r="83" spans="1:7" ht="12.75">
      <c r="A83">
        <v>1963</v>
      </c>
      <c r="B83" s="14">
        <v>80</v>
      </c>
      <c r="C83" s="14">
        <v>80</v>
      </c>
      <c r="D83" s="15"/>
      <c r="E83" s="15"/>
      <c r="F83" s="14" t="s">
        <v>20</v>
      </c>
      <c r="G83" s="17"/>
    </row>
    <row r="84" spans="1:7" ht="12.75">
      <c r="A84">
        <v>1964</v>
      </c>
      <c r="B84" s="14">
        <v>80</v>
      </c>
      <c r="C84" s="14">
        <v>80</v>
      </c>
      <c r="D84" s="15"/>
      <c r="E84" s="15"/>
      <c r="F84" s="14" t="s">
        <v>20</v>
      </c>
      <c r="G84" s="17"/>
    </row>
    <row r="85" spans="1:7" ht="12.75">
      <c r="A85">
        <v>1965</v>
      </c>
      <c r="B85" s="14">
        <v>80</v>
      </c>
      <c r="C85" s="14">
        <v>80</v>
      </c>
      <c r="D85" s="15"/>
      <c r="E85" s="15"/>
      <c r="F85" s="14" t="s">
        <v>20</v>
      </c>
      <c r="G85" s="17"/>
    </row>
    <row r="86" spans="1:7" ht="12.75">
      <c r="A86">
        <v>1966</v>
      </c>
      <c r="B86" s="14">
        <v>80</v>
      </c>
      <c r="C86" s="14">
        <v>80</v>
      </c>
      <c r="D86" s="15"/>
      <c r="E86" s="15"/>
      <c r="F86" s="14" t="s">
        <v>20</v>
      </c>
      <c r="G86" s="17"/>
    </row>
    <row r="87" spans="1:7" ht="12.75">
      <c r="A87">
        <v>1967</v>
      </c>
      <c r="B87" s="14">
        <v>80</v>
      </c>
      <c r="C87" s="14">
        <v>80</v>
      </c>
      <c r="D87" s="15"/>
      <c r="E87" s="15"/>
      <c r="F87" s="14" t="s">
        <v>20</v>
      </c>
      <c r="G87" s="17"/>
    </row>
    <row r="88" spans="1:7" ht="12.75">
      <c r="A88">
        <v>1968</v>
      </c>
      <c r="B88" s="14">
        <v>80</v>
      </c>
      <c r="C88" s="14">
        <v>80</v>
      </c>
      <c r="D88" s="15"/>
      <c r="E88" s="15"/>
      <c r="F88" s="14" t="s">
        <v>20</v>
      </c>
      <c r="G88" s="17"/>
    </row>
    <row r="89" spans="1:7" ht="12.75">
      <c r="A89">
        <v>1969</v>
      </c>
      <c r="B89" s="14">
        <v>85</v>
      </c>
      <c r="C89" s="14">
        <v>85</v>
      </c>
      <c r="D89" s="15"/>
      <c r="E89" s="15"/>
      <c r="F89" s="14" t="s">
        <v>20</v>
      </c>
      <c r="G89" s="17" t="s">
        <v>24</v>
      </c>
    </row>
    <row r="90" spans="1:7" ht="12.75">
      <c r="A90">
        <v>1970</v>
      </c>
      <c r="B90" s="14">
        <v>85</v>
      </c>
      <c r="C90" s="14">
        <v>85</v>
      </c>
      <c r="D90" s="15"/>
      <c r="E90" s="15"/>
      <c r="F90" s="16" t="s">
        <v>25</v>
      </c>
      <c r="G90" s="17" t="s">
        <v>24</v>
      </c>
    </row>
    <row r="91" spans="1:7" ht="12.75">
      <c r="A91">
        <v>1971</v>
      </c>
      <c r="B91" s="14">
        <v>85</v>
      </c>
      <c r="C91" s="14">
        <v>85</v>
      </c>
      <c r="D91" s="15"/>
      <c r="E91" s="15"/>
      <c r="F91" s="18" t="s">
        <v>20</v>
      </c>
      <c r="G91" s="17" t="s">
        <v>24</v>
      </c>
    </row>
    <row r="92" spans="1:7" ht="12.75">
      <c r="A92">
        <v>1972</v>
      </c>
      <c r="B92" s="14">
        <v>75</v>
      </c>
      <c r="C92" s="14">
        <v>75</v>
      </c>
      <c r="D92" s="15"/>
      <c r="E92" s="15"/>
      <c r="F92" s="18" t="s">
        <v>20</v>
      </c>
      <c r="G92" s="17"/>
    </row>
    <row r="93" spans="1:6" ht="12.75">
      <c r="A93">
        <v>1973</v>
      </c>
      <c r="B93" s="14">
        <v>75</v>
      </c>
      <c r="C93" s="14">
        <v>75</v>
      </c>
      <c r="D93" s="15"/>
      <c r="E93" s="15"/>
      <c r="F93" s="18" t="s">
        <v>20</v>
      </c>
    </row>
    <row r="94" spans="1:6" ht="12.75">
      <c r="A94">
        <v>1974</v>
      </c>
      <c r="B94" s="14">
        <v>75</v>
      </c>
      <c r="C94" s="14">
        <v>75</v>
      </c>
      <c r="D94" s="15"/>
      <c r="E94" s="15"/>
      <c r="F94" s="18" t="s">
        <v>20</v>
      </c>
    </row>
    <row r="95" spans="1:6" ht="12.75">
      <c r="A95">
        <v>1975</v>
      </c>
      <c r="B95" s="14">
        <v>75</v>
      </c>
      <c r="C95" s="15"/>
      <c r="D95" s="14">
        <v>75</v>
      </c>
      <c r="E95" s="15"/>
      <c r="F95" s="18" t="s">
        <v>26</v>
      </c>
    </row>
    <row r="96" spans="1:6" ht="12.75">
      <c r="A96">
        <v>1976</v>
      </c>
      <c r="B96" s="14">
        <v>75</v>
      </c>
      <c r="C96" s="15"/>
      <c r="D96" s="14">
        <v>75</v>
      </c>
      <c r="E96" s="15"/>
      <c r="F96" s="18" t="s">
        <v>20</v>
      </c>
    </row>
    <row r="97" spans="1:6" ht="12.75">
      <c r="A97">
        <v>1977</v>
      </c>
      <c r="B97" s="14">
        <v>75</v>
      </c>
      <c r="C97" s="15"/>
      <c r="D97" s="14">
        <v>75</v>
      </c>
      <c r="E97" s="15"/>
      <c r="F97" s="18" t="s">
        <v>20</v>
      </c>
    </row>
    <row r="98" spans="1:6" ht="12.75">
      <c r="A98">
        <v>1978</v>
      </c>
      <c r="B98" s="14">
        <v>75</v>
      </c>
      <c r="C98" s="15"/>
      <c r="D98" s="14">
        <v>75</v>
      </c>
      <c r="E98" s="15"/>
      <c r="F98" s="18" t="s">
        <v>20</v>
      </c>
    </row>
    <row r="99" spans="1:6" ht="12.75">
      <c r="A99">
        <v>1979</v>
      </c>
      <c r="B99" s="14">
        <v>75</v>
      </c>
      <c r="C99" s="15"/>
      <c r="D99" s="14">
        <v>75</v>
      </c>
      <c r="E99" s="15"/>
      <c r="F99" s="18" t="s">
        <v>20</v>
      </c>
    </row>
    <row r="100" spans="1:6" ht="12.75">
      <c r="A100">
        <v>1980</v>
      </c>
      <c r="B100" s="14">
        <v>75</v>
      </c>
      <c r="C100" s="15"/>
      <c r="D100" s="14">
        <v>75</v>
      </c>
      <c r="E100" s="15"/>
      <c r="F100" s="18" t="s">
        <v>20</v>
      </c>
    </row>
    <row r="101" spans="1:6" ht="12.75">
      <c r="A101">
        <v>1981</v>
      </c>
      <c r="B101" s="14">
        <v>75</v>
      </c>
      <c r="C101" s="15"/>
      <c r="D101" s="14">
        <v>75</v>
      </c>
      <c r="E101" s="15"/>
      <c r="F101" s="18" t="s">
        <v>20</v>
      </c>
    </row>
    <row r="102" spans="1:6" ht="12.75">
      <c r="A102">
        <v>1982</v>
      </c>
      <c r="B102" s="14">
        <v>75</v>
      </c>
      <c r="C102" s="15"/>
      <c r="D102" s="14">
        <v>75</v>
      </c>
      <c r="E102" s="15"/>
      <c r="F102" s="18" t="s">
        <v>20</v>
      </c>
    </row>
    <row r="103" spans="1:6" ht="12.75">
      <c r="A103">
        <v>1983</v>
      </c>
      <c r="B103" s="14">
        <v>75</v>
      </c>
      <c r="C103" s="15"/>
      <c r="D103" s="14">
        <v>75</v>
      </c>
      <c r="E103" s="15"/>
      <c r="F103" s="18" t="s">
        <v>20</v>
      </c>
    </row>
    <row r="104" spans="1:6" ht="12.75">
      <c r="A104">
        <v>1984</v>
      </c>
      <c r="B104" s="14">
        <v>60</v>
      </c>
      <c r="C104" s="15"/>
      <c r="D104" s="14">
        <v>60</v>
      </c>
      <c r="E104" s="15"/>
      <c r="F104" s="18" t="s">
        <v>20</v>
      </c>
    </row>
    <row r="105" spans="1:6" ht="12.75">
      <c r="A105">
        <v>1985</v>
      </c>
      <c r="B105" s="14">
        <v>60</v>
      </c>
      <c r="C105" s="15"/>
      <c r="D105" s="14">
        <v>60</v>
      </c>
      <c r="E105" s="15"/>
      <c r="F105" s="18" t="s">
        <v>20</v>
      </c>
    </row>
    <row r="106" spans="1:6" ht="12.75">
      <c r="A106">
        <v>1986</v>
      </c>
      <c r="B106" s="14">
        <v>60</v>
      </c>
      <c r="C106" s="15"/>
      <c r="D106" s="15"/>
      <c r="E106" s="14">
        <v>60</v>
      </c>
      <c r="F106" s="18" t="s">
        <v>27</v>
      </c>
    </row>
    <row r="107" spans="1:6" ht="12.75">
      <c r="A107">
        <v>1987</v>
      </c>
      <c r="B107" s="14">
        <v>60</v>
      </c>
      <c r="C107" s="15"/>
      <c r="D107" s="15"/>
      <c r="E107" s="14">
        <v>60</v>
      </c>
      <c r="F107" s="18" t="s">
        <v>20</v>
      </c>
    </row>
    <row r="108" spans="1:6" ht="12.75">
      <c r="A108">
        <v>1988</v>
      </c>
      <c r="B108" s="14">
        <v>40</v>
      </c>
      <c r="C108" s="15"/>
      <c r="D108" s="15"/>
      <c r="E108" s="14">
        <v>40</v>
      </c>
      <c r="F108" s="18" t="s">
        <v>20</v>
      </c>
    </row>
    <row r="109" spans="1:6" ht="12.75">
      <c r="A109">
        <v>1989</v>
      </c>
      <c r="B109" s="14">
        <v>40</v>
      </c>
      <c r="C109" s="15"/>
      <c r="D109" s="15"/>
      <c r="E109" s="14">
        <v>40</v>
      </c>
      <c r="F109" s="18" t="s">
        <v>20</v>
      </c>
    </row>
    <row r="110" spans="1:6" ht="12.75">
      <c r="A110">
        <v>1990</v>
      </c>
      <c r="B110" s="14">
        <v>40</v>
      </c>
      <c r="C110" s="15"/>
      <c r="D110" s="15"/>
      <c r="E110" s="14">
        <v>40</v>
      </c>
      <c r="F110" s="18" t="s">
        <v>20</v>
      </c>
    </row>
    <row r="111" spans="1:6" ht="12.75">
      <c r="A111">
        <v>1991</v>
      </c>
      <c r="B111" s="14">
        <v>40</v>
      </c>
      <c r="C111" s="15"/>
      <c r="D111" s="15"/>
      <c r="E111" s="14">
        <v>40</v>
      </c>
      <c r="F111" s="18" t="s">
        <v>20</v>
      </c>
    </row>
    <row r="112" spans="1:6" ht="12.75">
      <c r="A112">
        <v>1992</v>
      </c>
      <c r="B112" s="14">
        <v>40</v>
      </c>
      <c r="C112" s="15"/>
      <c r="D112" s="15"/>
      <c r="E112" s="14">
        <v>40</v>
      </c>
      <c r="F112" s="18" t="s">
        <v>20</v>
      </c>
    </row>
    <row r="113" spans="1:6" ht="12.75">
      <c r="A113">
        <v>1993</v>
      </c>
      <c r="B113" s="14">
        <v>40</v>
      </c>
      <c r="C113" s="15"/>
      <c r="D113" s="15"/>
      <c r="E113" s="14">
        <v>40</v>
      </c>
      <c r="F113" s="18" t="s">
        <v>20</v>
      </c>
    </row>
    <row r="114" spans="1:6" ht="12.75">
      <c r="A114">
        <v>1994</v>
      </c>
      <c r="B114" s="14">
        <v>40</v>
      </c>
      <c r="C114" s="15"/>
      <c r="D114" s="15"/>
      <c r="E114" s="14">
        <v>40</v>
      </c>
      <c r="F114" s="18" t="s">
        <v>20</v>
      </c>
    </row>
    <row r="115" spans="1:6" ht="12.75">
      <c r="A115">
        <v>1995</v>
      </c>
      <c r="B115" s="14">
        <v>40</v>
      </c>
      <c r="C115" s="15"/>
      <c r="D115" s="15"/>
      <c r="E115" s="14">
        <v>40</v>
      </c>
      <c r="F115" s="18" t="s">
        <v>20</v>
      </c>
    </row>
    <row r="116" spans="1:6" ht="12.75">
      <c r="A116">
        <v>1996</v>
      </c>
      <c r="B116" s="14">
        <v>40</v>
      </c>
      <c r="C116" s="15"/>
      <c r="D116" s="15"/>
      <c r="E116" s="14">
        <v>40</v>
      </c>
      <c r="F116" s="18" t="s">
        <v>20</v>
      </c>
    </row>
    <row r="117" spans="1:6" ht="12.75">
      <c r="A117">
        <v>1997</v>
      </c>
      <c r="B117" s="14">
        <v>40</v>
      </c>
      <c r="C117" s="15"/>
      <c r="D117" s="15"/>
      <c r="E117" s="14">
        <v>40</v>
      </c>
      <c r="F117" s="18" t="s">
        <v>20</v>
      </c>
    </row>
    <row r="118" spans="1:6" ht="12.75">
      <c r="A118">
        <v>1998</v>
      </c>
      <c r="B118" s="14">
        <v>40</v>
      </c>
      <c r="C118" s="15"/>
      <c r="D118" s="15"/>
      <c r="E118" s="14">
        <v>40</v>
      </c>
      <c r="F118" s="18" t="s">
        <v>20</v>
      </c>
    </row>
    <row r="119" spans="1:6" ht="12.75">
      <c r="A119">
        <v>1999</v>
      </c>
      <c r="B119" s="14">
        <v>40</v>
      </c>
      <c r="C119" s="15"/>
      <c r="D119" s="15"/>
      <c r="E119" s="14">
        <v>40</v>
      </c>
      <c r="F119" s="18" t="s">
        <v>20</v>
      </c>
    </row>
    <row r="120" spans="1:6" ht="12.75">
      <c r="A120">
        <v>2000</v>
      </c>
      <c r="B120" s="14">
        <v>40</v>
      </c>
      <c r="C120" s="15"/>
      <c r="D120" s="15"/>
      <c r="E120" s="14">
        <v>40</v>
      </c>
      <c r="F120" s="18" t="s">
        <v>20</v>
      </c>
    </row>
    <row r="121" spans="1:6" ht="12.75">
      <c r="A121">
        <v>2001</v>
      </c>
      <c r="B121" s="14">
        <v>40</v>
      </c>
      <c r="C121" s="15"/>
      <c r="D121" s="15"/>
      <c r="E121" s="14">
        <v>40</v>
      </c>
      <c r="F121" s="18" t="s">
        <v>26</v>
      </c>
    </row>
    <row r="122" spans="1:6" ht="12.75">
      <c r="A122">
        <v>2002</v>
      </c>
      <c r="B122" s="14">
        <v>40</v>
      </c>
      <c r="C122" s="15"/>
      <c r="D122" s="15"/>
      <c r="E122" s="14">
        <v>40</v>
      </c>
      <c r="F122" s="18" t="s">
        <v>20</v>
      </c>
    </row>
    <row r="123" spans="1:6" ht="12.75">
      <c r="A123">
        <v>2003</v>
      </c>
      <c r="B123" s="14">
        <v>40</v>
      </c>
      <c r="C123" s="15"/>
      <c r="D123" s="15"/>
      <c r="E123" s="14">
        <v>40</v>
      </c>
      <c r="F123" s="18" t="s">
        <v>20</v>
      </c>
    </row>
    <row r="124" spans="1:6" ht="12.75">
      <c r="A124">
        <v>2004</v>
      </c>
      <c r="B124" s="14">
        <v>40</v>
      </c>
      <c r="C124" s="15"/>
      <c r="D124" s="15"/>
      <c r="E124" s="14">
        <v>40</v>
      </c>
      <c r="F124" s="18" t="s">
        <v>20</v>
      </c>
    </row>
    <row r="125" spans="1:6" ht="12.75">
      <c r="A125">
        <v>2005</v>
      </c>
      <c r="B125" s="14">
        <v>40</v>
      </c>
      <c r="C125" s="15"/>
      <c r="D125" s="15"/>
      <c r="E125" s="14">
        <v>40</v>
      </c>
      <c r="F125" s="18" t="s">
        <v>20</v>
      </c>
    </row>
    <row r="126" spans="1:6" ht="12.75">
      <c r="A126">
        <v>2006</v>
      </c>
      <c r="B126" s="14">
        <v>40</v>
      </c>
      <c r="C126" s="15"/>
      <c r="D126" s="15"/>
      <c r="E126" s="14">
        <v>40</v>
      </c>
      <c r="F126" s="18" t="s">
        <v>20</v>
      </c>
    </row>
    <row r="127" spans="1:6" ht="12.75">
      <c r="A127">
        <v>2007</v>
      </c>
      <c r="B127" s="14">
        <v>40</v>
      </c>
      <c r="C127" s="15"/>
      <c r="D127" s="15"/>
      <c r="E127" s="14">
        <v>40</v>
      </c>
      <c r="F127" s="18" t="s">
        <v>20</v>
      </c>
    </row>
    <row r="128" spans="1:6" ht="12.75">
      <c r="A128">
        <v>2008</v>
      </c>
      <c r="B128" s="14">
        <v>40</v>
      </c>
      <c r="C128" s="15"/>
      <c r="D128" s="15"/>
      <c r="E128" s="14">
        <v>40</v>
      </c>
      <c r="F128" s="18" t="s">
        <v>20</v>
      </c>
    </row>
    <row r="129" spans="1:6" ht="12.75">
      <c r="A129">
        <v>2009</v>
      </c>
      <c r="B129" s="14">
        <v>40</v>
      </c>
      <c r="C129" s="15"/>
      <c r="D129" s="15"/>
      <c r="E129" s="14">
        <v>40</v>
      </c>
      <c r="F129" s="18" t="s">
        <v>20</v>
      </c>
    </row>
    <row r="130" spans="1:6" ht="12.75">
      <c r="A130">
        <v>2010</v>
      </c>
      <c r="B130" s="14">
        <v>40</v>
      </c>
      <c r="C130" s="15"/>
      <c r="D130" s="15"/>
      <c r="E130" s="14">
        <v>40</v>
      </c>
      <c r="F130" s="18" t="s">
        <v>20</v>
      </c>
    </row>
    <row r="131" spans="1:6" ht="12.75">
      <c r="A131">
        <v>2011</v>
      </c>
      <c r="B131" s="14">
        <v>40</v>
      </c>
      <c r="C131" s="15"/>
      <c r="D131" s="15"/>
      <c r="E131" s="14">
        <v>40</v>
      </c>
      <c r="F131" s="18" t="s">
        <v>20</v>
      </c>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78"/>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84</v>
      </c>
    </row>
    <row r="2" ht="12.75">
      <c r="A2" s="3"/>
    </row>
    <row r="3" ht="12.75">
      <c r="A3" s="3" t="s">
        <v>89</v>
      </c>
    </row>
    <row r="4" ht="12.75">
      <c r="A4" s="3" t="s">
        <v>97</v>
      </c>
    </row>
    <row r="5" ht="12.75">
      <c r="A5" s="3" t="s">
        <v>93</v>
      </c>
    </row>
    <row r="6" ht="12.75">
      <c r="A6" s="3" t="s">
        <v>81</v>
      </c>
    </row>
    <row r="7" spans="2:5" ht="12.75">
      <c r="B7" s="7"/>
      <c r="C7" s="7"/>
      <c r="D7" s="7"/>
      <c r="E7" s="7"/>
    </row>
    <row r="8" spans="2:5" ht="12.75">
      <c r="B8" s="28" t="s">
        <v>12</v>
      </c>
      <c r="C8" s="28"/>
      <c r="D8" s="28"/>
      <c r="E8" s="28"/>
    </row>
    <row r="9" spans="2:13" ht="69.75" customHeight="1">
      <c r="B9" s="8" t="s">
        <v>6</v>
      </c>
      <c r="C9" s="8" t="s">
        <v>7</v>
      </c>
      <c r="D9" s="8" t="s">
        <v>8</v>
      </c>
      <c r="E9" s="8" t="s">
        <v>9</v>
      </c>
      <c r="G9" s="8" t="s">
        <v>10</v>
      </c>
      <c r="H9" s="8" t="s">
        <v>11</v>
      </c>
      <c r="J9" s="8" t="s">
        <v>94</v>
      </c>
      <c r="L9" s="8" t="s">
        <v>95</v>
      </c>
      <c r="M9" s="8" t="s">
        <v>96</v>
      </c>
    </row>
    <row r="10" spans="1:13" ht="12.75">
      <c r="A10" s="1">
        <v>1900</v>
      </c>
      <c r="B10" s="2">
        <v>0</v>
      </c>
      <c r="C10" s="2">
        <v>0</v>
      </c>
      <c r="D10" s="2">
        <v>0.03</v>
      </c>
      <c r="E10" s="2">
        <f>L10+M10</f>
        <v>0</v>
      </c>
      <c r="G10" s="2">
        <v>0</v>
      </c>
      <c r="H10" s="2">
        <v>0</v>
      </c>
      <c r="J10" s="2">
        <v>0</v>
      </c>
      <c r="L10" s="2">
        <v>0</v>
      </c>
      <c r="M10" s="2">
        <v>0</v>
      </c>
    </row>
    <row r="11" spans="1:13" ht="12.75">
      <c r="B11" s="2">
        <v>0</v>
      </c>
      <c r="C11" s="2">
        <v>0</v>
      </c>
      <c r="D11" s="2">
        <v>0.03</v>
      </c>
      <c r="E11" s="2">
        <f aca="true" t="shared" si="0" ref="E11:E74">L11+M11</f>
        <v>0</v>
      </c>
      <c r="G11" s="2">
        <v>0</v>
      </c>
      <c r="H11" s="2">
        <v>0</v>
      </c>
      <c r="J11" s="2">
        <v>0</v>
      </c>
      <c r="L11" s="2">
        <v>0</v>
      </c>
      <c r="M11" s="2">
        <v>0</v>
      </c>
    </row>
    <row r="12" spans="1:13" ht="12.75">
      <c r="B12" s="2">
        <v>0</v>
      </c>
      <c r="C12" s="2">
        <v>0</v>
      </c>
      <c r="D12" s="2">
        <v>0.03</v>
      </c>
      <c r="E12" s="2">
        <f t="shared" si="0"/>
        <v>0</v>
      </c>
      <c r="G12" s="2">
        <v>0</v>
      </c>
      <c r="H12" s="2">
        <v>0</v>
      </c>
      <c r="J12" s="2">
        <v>0</v>
      </c>
      <c r="L12" s="2">
        <v>0</v>
      </c>
      <c r="M12" s="2">
        <v>0</v>
      </c>
    </row>
    <row r="13" spans="1:13" ht="12.75">
      <c r="B13" s="2">
        <v>0</v>
      </c>
      <c r="C13" s="2">
        <v>0</v>
      </c>
      <c r="D13" s="2">
        <v>0.03</v>
      </c>
      <c r="E13" s="2">
        <f t="shared" si="0"/>
        <v>0</v>
      </c>
      <c r="G13" s="2">
        <v>0</v>
      </c>
      <c r="H13" s="2">
        <v>0</v>
      </c>
      <c r="J13" s="2">
        <v>0</v>
      </c>
      <c r="L13" s="2">
        <v>0</v>
      </c>
      <c r="M13" s="2">
        <v>0</v>
      </c>
    </row>
    <row r="14" spans="1:13" ht="12.75">
      <c r="B14" s="2">
        <v>0</v>
      </c>
      <c r="C14" s="2">
        <v>0</v>
      </c>
      <c r="D14" s="2">
        <v>0.03</v>
      </c>
      <c r="E14" s="2">
        <f t="shared" si="0"/>
        <v>0</v>
      </c>
      <c r="G14" s="2">
        <v>0</v>
      </c>
      <c r="H14" s="2">
        <v>0</v>
      </c>
      <c r="J14" s="2">
        <v>0</v>
      </c>
      <c r="L14" s="2">
        <v>0</v>
      </c>
      <c r="M14" s="2">
        <v>0</v>
      </c>
    </row>
    <row r="15" spans="1:13" ht="12.75">
      <c r="A15" s="1">
        <v>1905</v>
      </c>
      <c r="B15" s="2">
        <v>0</v>
      </c>
      <c r="C15" s="2">
        <v>0</v>
      </c>
      <c r="D15" s="2">
        <v>0.03</v>
      </c>
      <c r="E15" s="2">
        <f t="shared" si="0"/>
        <v>0</v>
      </c>
      <c r="G15" s="2">
        <v>0</v>
      </c>
      <c r="H15" s="2">
        <v>0</v>
      </c>
      <c r="J15" s="2">
        <v>0</v>
      </c>
      <c r="L15" s="2">
        <v>0</v>
      </c>
      <c r="M15" s="2">
        <v>0</v>
      </c>
    </row>
    <row r="16" spans="1:13" ht="12.75">
      <c r="B16" s="2">
        <v>0</v>
      </c>
      <c r="C16" s="2">
        <v>0</v>
      </c>
      <c r="D16" s="2">
        <v>0.03</v>
      </c>
      <c r="E16" s="2">
        <f t="shared" si="0"/>
        <v>0</v>
      </c>
      <c r="G16" s="2">
        <v>0</v>
      </c>
      <c r="H16" s="2">
        <v>0</v>
      </c>
      <c r="J16" s="2">
        <v>0</v>
      </c>
      <c r="L16" s="2">
        <v>0</v>
      </c>
      <c r="M16" s="2">
        <v>0</v>
      </c>
    </row>
    <row r="17" spans="1:13" ht="12.75">
      <c r="B17" s="2">
        <v>0</v>
      </c>
      <c r="C17" s="2">
        <v>0</v>
      </c>
      <c r="D17" s="2">
        <v>0.03</v>
      </c>
      <c r="E17" s="2">
        <f t="shared" si="0"/>
        <v>0</v>
      </c>
      <c r="G17" s="2">
        <v>0</v>
      </c>
      <c r="H17" s="2">
        <v>0</v>
      </c>
      <c r="J17" s="2">
        <v>0</v>
      </c>
      <c r="L17" s="2">
        <v>0</v>
      </c>
      <c r="M17" s="2">
        <v>0</v>
      </c>
    </row>
    <row r="18" spans="1:13" ht="12.75">
      <c r="B18" s="2">
        <v>0</v>
      </c>
      <c r="C18" s="2">
        <v>0</v>
      </c>
      <c r="D18" s="2">
        <v>0.03</v>
      </c>
      <c r="E18" s="2">
        <f t="shared" si="0"/>
        <v>0</v>
      </c>
      <c r="G18" s="2">
        <v>0</v>
      </c>
      <c r="H18" s="2">
        <v>0</v>
      </c>
      <c r="J18" s="2">
        <v>0</v>
      </c>
      <c r="L18" s="2">
        <v>0</v>
      </c>
      <c r="M18" s="2">
        <v>0</v>
      </c>
    </row>
    <row r="19" spans="1:13" ht="12.75">
      <c r="B19" s="2">
        <v>0</v>
      </c>
      <c r="C19" s="2">
        <f>'DataFig2(UK)'!C15/100</f>
        <v>0.08333333333333334</v>
      </c>
      <c r="D19" s="2">
        <v>0.03</v>
      </c>
      <c r="E19" s="2">
        <f t="shared" si="0"/>
        <v>0</v>
      </c>
      <c r="G19" s="2">
        <v>0</v>
      </c>
      <c r="H19" s="2">
        <v>0</v>
      </c>
      <c r="J19" s="2">
        <f>'DataFig2(UK)'!B15/100</f>
        <v>0.08333333333333334</v>
      </c>
      <c r="L19" s="2">
        <v>0</v>
      </c>
      <c r="M19" s="2">
        <v>0</v>
      </c>
    </row>
    <row r="20" spans="1:13" ht="12.75">
      <c r="A20" s="1">
        <v>1910</v>
      </c>
      <c r="B20" s="2">
        <v>0</v>
      </c>
      <c r="C20" s="2">
        <f>'DataFig2(UK)'!C16/100</f>
        <v>0.08333333333333334</v>
      </c>
      <c r="D20" s="2">
        <v>0.03</v>
      </c>
      <c r="E20" s="2">
        <f t="shared" si="0"/>
        <v>0</v>
      </c>
      <c r="G20" s="2">
        <v>0</v>
      </c>
      <c r="H20" s="2">
        <v>0</v>
      </c>
      <c r="J20" s="2">
        <f>'DataFig2(UK)'!B16/100</f>
        <v>0.08333333333333334</v>
      </c>
      <c r="L20" s="2">
        <v>0</v>
      </c>
      <c r="M20" s="2">
        <v>0</v>
      </c>
    </row>
    <row r="21" spans="1:13" ht="12.75">
      <c r="B21" s="2">
        <v>0</v>
      </c>
      <c r="C21" s="2">
        <f>'DataFig2(UK)'!C17/100</f>
        <v>0.08333333333333334</v>
      </c>
      <c r="D21" s="2">
        <v>0.03</v>
      </c>
      <c r="E21" s="2">
        <f t="shared" si="0"/>
        <v>0</v>
      </c>
      <c r="G21" s="2">
        <v>0</v>
      </c>
      <c r="H21" s="2">
        <v>0</v>
      </c>
      <c r="J21" s="2">
        <f>'DataFig2(UK)'!B17/100</f>
        <v>0.08333333333333334</v>
      </c>
      <c r="L21" s="2">
        <v>0</v>
      </c>
      <c r="M21" s="2">
        <v>0</v>
      </c>
    </row>
    <row r="22" spans="1:13" ht="12.75">
      <c r="B22" s="2">
        <v>0</v>
      </c>
      <c r="C22" s="2">
        <f>'DataFig2(UK)'!C18/100</f>
        <v>0.08333333333333334</v>
      </c>
      <c r="D22" s="2">
        <v>0.03</v>
      </c>
      <c r="E22" s="2">
        <f t="shared" si="0"/>
        <v>0</v>
      </c>
      <c r="G22" s="2">
        <v>0</v>
      </c>
      <c r="H22" s="2">
        <v>0</v>
      </c>
      <c r="J22" s="2">
        <f>'DataFig2(UK)'!B18/100</f>
        <v>0.08333333333333334</v>
      </c>
      <c r="L22" s="2">
        <v>0</v>
      </c>
      <c r="M22" s="2">
        <v>0</v>
      </c>
    </row>
    <row r="23" spans="1:13" ht="12.75">
      <c r="B23" s="2">
        <v>0.07</v>
      </c>
      <c r="C23" s="2">
        <f>'DataFig2(UK)'!C19/100</f>
        <v>0.08333333333333334</v>
      </c>
      <c r="D23" s="2">
        <v>0.03</v>
      </c>
      <c r="E23" s="2">
        <f t="shared" si="0"/>
        <v>0</v>
      </c>
      <c r="G23" s="2">
        <v>0.07</v>
      </c>
      <c r="H23" s="2">
        <v>0.07</v>
      </c>
      <c r="J23" s="2">
        <f>'DataFig2(UK)'!B19/100</f>
        <v>0.08333333333333334</v>
      </c>
      <c r="L23" s="2">
        <v>0</v>
      </c>
      <c r="M23" s="2">
        <v>0</v>
      </c>
    </row>
    <row r="24" spans="1:13" ht="12.75">
      <c r="B24" s="2">
        <v>0.07</v>
      </c>
      <c r="C24" s="2">
        <f>'DataFig2(UK)'!C20/100</f>
        <v>0.17222220833333335</v>
      </c>
      <c r="D24" s="2">
        <v>0.04</v>
      </c>
      <c r="E24" s="2">
        <f t="shared" si="0"/>
        <v>0</v>
      </c>
      <c r="G24" s="2">
        <v>0.07</v>
      </c>
      <c r="H24" s="2">
        <v>0.07</v>
      </c>
      <c r="J24" s="2">
        <f>'DataFig2(UK)'!B20/100</f>
        <v>0.17222220833333335</v>
      </c>
      <c r="L24" s="2">
        <v>0</v>
      </c>
      <c r="M24" s="2">
        <v>0</v>
      </c>
    </row>
    <row r="25" spans="1:13" ht="12.75">
      <c r="A25" s="1">
        <v>1915</v>
      </c>
      <c r="B25" s="2">
        <v>0.07</v>
      </c>
      <c r="C25" s="2">
        <f>'DataFig2(UK)'!C21/100</f>
        <v>0.325</v>
      </c>
      <c r="D25" s="2">
        <v>0.04</v>
      </c>
      <c r="E25" s="2">
        <f t="shared" si="0"/>
        <v>0.02</v>
      </c>
      <c r="G25" s="2">
        <v>0.07</v>
      </c>
      <c r="H25" s="2">
        <v>0.07</v>
      </c>
      <c r="J25" s="2">
        <f>'DataFig2(UK)'!B21/100</f>
        <v>0.325</v>
      </c>
      <c r="L25" s="2">
        <v>0.02</v>
      </c>
      <c r="M25" s="2">
        <v>0</v>
      </c>
    </row>
    <row r="26" spans="1:13" ht="12.75">
      <c r="B26" s="2">
        <v>0.15</v>
      </c>
      <c r="C26" s="2">
        <f>'DataFig2(UK)'!C22/100</f>
        <v>0.425</v>
      </c>
      <c r="D26" s="2">
        <v>0.04</v>
      </c>
      <c r="E26" s="2">
        <f t="shared" si="0"/>
        <v>0.1</v>
      </c>
      <c r="G26" s="2">
        <v>0.15</v>
      </c>
      <c r="H26" s="2">
        <v>0.15</v>
      </c>
      <c r="J26" s="2">
        <f>'DataFig2(UK)'!B22/100</f>
        <v>0.425</v>
      </c>
      <c r="L26" s="2">
        <v>0.1</v>
      </c>
      <c r="M26" s="2">
        <v>0</v>
      </c>
    </row>
    <row r="27" spans="1:13" ht="12.75">
      <c r="B27" s="2">
        <v>0.67</v>
      </c>
      <c r="C27" s="2">
        <f>'DataFig2(UK)'!C23/100</f>
        <v>0.425</v>
      </c>
      <c r="D27" s="2">
        <v>0.04</v>
      </c>
      <c r="E27" s="2">
        <f t="shared" si="0"/>
        <v>0.2</v>
      </c>
      <c r="G27" s="2">
        <v>0.67</v>
      </c>
      <c r="H27" s="2">
        <v>0.67</v>
      </c>
      <c r="J27" s="2">
        <f>'DataFig2(UK)'!B23/100</f>
        <v>0.425</v>
      </c>
      <c r="L27" s="2">
        <v>0.2</v>
      </c>
      <c r="M27" s="2">
        <v>0</v>
      </c>
    </row>
    <row r="28" spans="1:13" ht="12.75">
      <c r="B28" s="2">
        <v>0.77</v>
      </c>
      <c r="C28" s="2">
        <f>'DataFig2(UK)'!C24/100</f>
        <v>0.525</v>
      </c>
      <c r="D28" s="2">
        <v>0.2</v>
      </c>
      <c r="E28" s="2">
        <f t="shared" si="0"/>
        <v>0.2</v>
      </c>
      <c r="G28" s="2">
        <v>0.77</v>
      </c>
      <c r="H28" s="2">
        <v>0.77</v>
      </c>
      <c r="J28" s="2">
        <f>'DataFig2(UK)'!B24/100</f>
        <v>0.525</v>
      </c>
      <c r="L28" s="2">
        <v>0.2</v>
      </c>
      <c r="M28" s="2">
        <v>0</v>
      </c>
    </row>
    <row r="29" spans="1:13" ht="12.75">
      <c r="B29" s="2">
        <v>0.73</v>
      </c>
      <c r="C29" s="2">
        <f>'DataFig2(UK)'!C25/100</f>
        <v>0.525</v>
      </c>
      <c r="D29" s="2">
        <v>0.3</v>
      </c>
      <c r="E29" s="2">
        <f t="shared" si="0"/>
        <v>0.5</v>
      </c>
      <c r="G29" s="2">
        <v>0.73</v>
      </c>
      <c r="H29" s="2">
        <v>0.73</v>
      </c>
      <c r="J29" s="2">
        <f>'DataFig2(UK)'!B25/100</f>
        <v>0.525</v>
      </c>
      <c r="L29" s="2">
        <v>0.5</v>
      </c>
      <c r="M29" s="2">
        <v>0</v>
      </c>
    </row>
    <row r="30" spans="1:13" ht="12.75">
      <c r="A30" s="1">
        <v>1920</v>
      </c>
      <c r="B30" s="2">
        <v>0.73</v>
      </c>
      <c r="C30" s="2">
        <f>'DataFig2(UK)'!C26/100</f>
        <v>0.6</v>
      </c>
      <c r="D30" s="2">
        <v>0.4</v>
      </c>
      <c r="E30" s="2">
        <f t="shared" si="0"/>
        <v>0.5</v>
      </c>
      <c r="G30" s="2">
        <v>0.73</v>
      </c>
      <c r="H30" s="2">
        <v>0.73</v>
      </c>
      <c r="J30" s="2">
        <f>'DataFig2(UK)'!B26/100</f>
        <v>0.6</v>
      </c>
      <c r="L30" s="2">
        <v>0.5</v>
      </c>
      <c r="M30" s="2">
        <v>0</v>
      </c>
    </row>
    <row r="31" spans="1:13" ht="12.75">
      <c r="B31" s="2">
        <v>0.73</v>
      </c>
      <c r="C31" s="2">
        <f>'DataFig2(UK)'!C27/100</f>
        <v>0.6</v>
      </c>
      <c r="D31" s="2">
        <v>0.4</v>
      </c>
      <c r="E31" s="2">
        <f t="shared" si="0"/>
        <v>0.5</v>
      </c>
      <c r="G31" s="2">
        <v>0.73</v>
      </c>
      <c r="H31" s="2">
        <v>0.73</v>
      </c>
      <c r="J31" s="2">
        <f>'DataFig2(UK)'!B27/100</f>
        <v>0.6</v>
      </c>
      <c r="L31" s="2">
        <v>0.5</v>
      </c>
      <c r="M31" s="2">
        <v>0</v>
      </c>
    </row>
    <row r="32" spans="1:13" ht="12.75">
      <c r="B32" s="2">
        <v>0.58</v>
      </c>
      <c r="C32" s="2">
        <f>'DataFig2(UK)'!C28/100</f>
        <v>0.55</v>
      </c>
      <c r="D32" s="2">
        <v>0.4</v>
      </c>
      <c r="E32" s="2">
        <f t="shared" si="0"/>
        <v>0.5</v>
      </c>
      <c r="G32" s="2">
        <v>0.58</v>
      </c>
      <c r="H32" s="2">
        <v>0.58</v>
      </c>
      <c r="J32" s="2">
        <f>'DataFig2(UK)'!B28/100</f>
        <v>0.55</v>
      </c>
      <c r="L32" s="2">
        <v>0.5</v>
      </c>
      <c r="M32" s="2">
        <v>0</v>
      </c>
    </row>
    <row r="33" spans="1:13" ht="12.75">
      <c r="B33" s="2">
        <v>0.435</v>
      </c>
      <c r="C33" s="2">
        <f>'DataFig2(UK)'!C29/100</f>
        <v>0.525</v>
      </c>
      <c r="D33" s="2">
        <v>0.4</v>
      </c>
      <c r="E33" s="2">
        <f t="shared" si="0"/>
        <v>0.6</v>
      </c>
      <c r="G33" s="2">
        <v>0.435</v>
      </c>
      <c r="H33" s="2">
        <v>0.435</v>
      </c>
      <c r="J33" s="2">
        <f>'DataFig2(UK)'!B29/100</f>
        <v>0.525</v>
      </c>
      <c r="L33" s="2">
        <v>0.6</v>
      </c>
      <c r="M33" s="2">
        <v>0</v>
      </c>
    </row>
    <row r="34" spans="1:13" ht="12.75">
      <c r="B34" s="2">
        <v>0.46</v>
      </c>
      <c r="C34" s="2">
        <f>'DataFig2(UK)'!C30/100</f>
        <v>0.525</v>
      </c>
      <c r="D34" s="2">
        <v>0.4</v>
      </c>
      <c r="E34" s="2">
        <f t="shared" si="0"/>
        <v>0.72</v>
      </c>
      <c r="G34" s="2">
        <v>0.46</v>
      </c>
      <c r="H34" s="2">
        <v>0.46</v>
      </c>
      <c r="J34" s="2">
        <f>'DataFig2(UK)'!B30/100</f>
        <v>0.525</v>
      </c>
      <c r="L34" s="2">
        <v>0.72</v>
      </c>
      <c r="M34" s="2">
        <v>0</v>
      </c>
    </row>
    <row r="35" spans="1:13" ht="12.75">
      <c r="A35" s="1">
        <v>1925</v>
      </c>
      <c r="B35" s="2">
        <v>0.25</v>
      </c>
      <c r="C35" s="2">
        <f>'DataFig2(UK)'!C31/100</f>
        <v>0.5</v>
      </c>
      <c r="D35" s="2">
        <v>0.4</v>
      </c>
      <c r="E35" s="2">
        <f t="shared" si="0"/>
        <v>0.6</v>
      </c>
      <c r="G35" s="2">
        <v>0.25</v>
      </c>
      <c r="H35" s="2">
        <v>0.25</v>
      </c>
      <c r="J35" s="2">
        <f>'DataFig2(UK)'!B31/100</f>
        <v>0.5</v>
      </c>
      <c r="L35" s="2">
        <v>0.6</v>
      </c>
      <c r="M35" s="2">
        <v>0</v>
      </c>
    </row>
    <row r="36" spans="1:13" ht="12.75">
      <c r="B36" s="2">
        <v>0.25</v>
      </c>
      <c r="C36" s="2">
        <f>'DataFig2(UK)'!C32/100</f>
        <v>0.5</v>
      </c>
      <c r="D36" s="2">
        <v>0.4</v>
      </c>
      <c r="E36" s="2">
        <f t="shared" si="0"/>
        <v>0.3</v>
      </c>
      <c r="G36" s="2">
        <v>0.25</v>
      </c>
      <c r="H36" s="2">
        <v>0.25</v>
      </c>
      <c r="J36" s="2">
        <f>'DataFig2(UK)'!B32/100</f>
        <v>0.5</v>
      </c>
      <c r="L36" s="2">
        <v>0.3</v>
      </c>
      <c r="M36" s="2">
        <v>0</v>
      </c>
    </row>
    <row r="37" spans="1:13" ht="12.75">
      <c r="B37" s="2">
        <v>0.25</v>
      </c>
      <c r="C37" s="2">
        <f>'DataFig2(UK)'!C33/100</f>
        <v>0.5</v>
      </c>
      <c r="D37" s="2">
        <v>0.4</v>
      </c>
      <c r="E37" s="2">
        <f t="shared" si="0"/>
        <v>0.3</v>
      </c>
      <c r="G37" s="2">
        <v>0.25</v>
      </c>
      <c r="H37" s="2">
        <v>0.25</v>
      </c>
      <c r="J37" s="2">
        <f>'DataFig2(UK)'!B33/100</f>
        <v>0.5</v>
      </c>
      <c r="L37" s="2">
        <v>0.3</v>
      </c>
      <c r="M37" s="2">
        <v>0</v>
      </c>
    </row>
    <row r="38" spans="1:13" ht="12.75">
      <c r="B38" s="2">
        <v>0.25</v>
      </c>
      <c r="C38" s="2">
        <f>'DataFig2(UK)'!C34/100</f>
        <v>0.5</v>
      </c>
      <c r="D38" s="2">
        <v>0.4</v>
      </c>
      <c r="E38" s="2">
        <f t="shared" si="0"/>
        <v>0.3333</v>
      </c>
      <c r="G38" s="2">
        <v>0.25</v>
      </c>
      <c r="H38" s="2">
        <v>0.25</v>
      </c>
      <c r="J38" s="2">
        <f>'DataFig2(UK)'!B34/100</f>
        <v>0.5</v>
      </c>
      <c r="L38" s="2">
        <v>0.3333</v>
      </c>
      <c r="M38" s="2">
        <v>0</v>
      </c>
    </row>
    <row r="39" spans="1:13" ht="12.75">
      <c r="B39" s="2">
        <v>0.24</v>
      </c>
      <c r="C39" s="2">
        <f>'DataFig2(UK)'!C35/100</f>
        <v>0.575</v>
      </c>
      <c r="D39" s="2">
        <v>0.4</v>
      </c>
      <c r="E39" s="2">
        <f t="shared" si="0"/>
        <v>0.3333</v>
      </c>
      <c r="G39" s="2">
        <v>0.24</v>
      </c>
      <c r="H39" s="2">
        <v>0.24</v>
      </c>
      <c r="J39" s="2">
        <f>'DataFig2(UK)'!B35/100</f>
        <v>0.575</v>
      </c>
      <c r="L39" s="2">
        <v>0.3333</v>
      </c>
      <c r="M39" s="2">
        <v>0</v>
      </c>
    </row>
    <row r="40" spans="1:13" ht="12.75">
      <c r="A40" s="1">
        <v>1930</v>
      </c>
      <c r="B40" s="2">
        <v>0.25</v>
      </c>
      <c r="C40" s="2">
        <f>'DataFig2(UK)'!C36/100</f>
        <v>0.6375</v>
      </c>
      <c r="D40" s="2">
        <v>0.4</v>
      </c>
      <c r="E40" s="2">
        <f t="shared" si="0"/>
        <v>0.3333</v>
      </c>
      <c r="G40" s="2">
        <v>0.25</v>
      </c>
      <c r="H40" s="2">
        <v>0.25</v>
      </c>
      <c r="J40" s="2">
        <f>'DataFig2(UK)'!B36/100</f>
        <v>0.6375</v>
      </c>
      <c r="L40" s="2">
        <v>0.3333</v>
      </c>
      <c r="M40" s="2">
        <v>0</v>
      </c>
    </row>
    <row r="41" spans="1:13" ht="12.75">
      <c r="B41" s="2">
        <v>0.25</v>
      </c>
      <c r="C41" s="2">
        <f>'DataFig2(UK)'!C37/100</f>
        <v>0.6625</v>
      </c>
      <c r="D41" s="2">
        <v>0.4</v>
      </c>
      <c r="E41" s="2">
        <f t="shared" si="0"/>
        <v>0.3333</v>
      </c>
      <c r="G41" s="2">
        <v>0.25</v>
      </c>
      <c r="H41" s="2">
        <v>0.25</v>
      </c>
      <c r="J41" s="2">
        <f>'DataFig2(UK)'!B37/100</f>
        <v>0.6625</v>
      </c>
      <c r="L41" s="2">
        <v>0.3333</v>
      </c>
      <c r="M41" s="2">
        <v>0</v>
      </c>
    </row>
    <row r="42" spans="1:13" ht="12.75">
      <c r="B42" s="2">
        <v>0.63</v>
      </c>
      <c r="C42" s="2">
        <f>'DataFig2(UK)'!C38/100</f>
        <v>0.6625</v>
      </c>
      <c r="D42" s="2">
        <v>0.4</v>
      </c>
      <c r="E42" s="2">
        <f t="shared" si="0"/>
        <v>0.3667</v>
      </c>
      <c r="F42" s="9"/>
      <c r="G42" s="2">
        <v>0.63</v>
      </c>
      <c r="H42" s="2">
        <v>0.63</v>
      </c>
      <c r="J42" s="2">
        <f>'DataFig2(UK)'!B38/100</f>
        <v>0.6625</v>
      </c>
      <c r="L42" s="2">
        <v>0.3667</v>
      </c>
      <c r="M42" s="2">
        <v>0</v>
      </c>
    </row>
    <row r="43" spans="1:13" ht="12.75">
      <c r="B43" s="2">
        <v>0.63</v>
      </c>
      <c r="C43" s="2">
        <f>'DataFig2(UK)'!C39/100</f>
        <v>0.6625</v>
      </c>
      <c r="D43" s="2">
        <v>0.4</v>
      </c>
      <c r="E43" s="2">
        <f t="shared" si="0"/>
        <v>0.3667</v>
      </c>
      <c r="G43" s="2">
        <v>0.63</v>
      </c>
      <c r="H43" s="2">
        <v>0.63</v>
      </c>
      <c r="J43" s="2">
        <f>'DataFig2(UK)'!B39/100</f>
        <v>0.6625</v>
      </c>
      <c r="L43" s="2">
        <v>0.3667</v>
      </c>
      <c r="M43" s="2">
        <v>0</v>
      </c>
    </row>
    <row r="44" spans="1:13" ht="12.75">
      <c r="B44" s="2">
        <v>0.63</v>
      </c>
      <c r="C44" s="2">
        <f>'DataFig2(UK)'!C40/100</f>
        <v>0.6375</v>
      </c>
      <c r="D44" s="2">
        <v>0.5</v>
      </c>
      <c r="E44" s="2">
        <f t="shared" si="0"/>
        <v>0.3</v>
      </c>
      <c r="G44" s="2">
        <v>0.63</v>
      </c>
      <c r="H44" s="2">
        <v>0.63</v>
      </c>
      <c r="J44" s="2">
        <f>'DataFig2(UK)'!B40/100</f>
        <v>0.6375</v>
      </c>
      <c r="L44" s="2">
        <f>0.24*1.25</f>
        <v>0.3</v>
      </c>
      <c r="M44" s="2">
        <v>0</v>
      </c>
    </row>
    <row r="45" spans="1:13" ht="12.75">
      <c r="A45" s="1">
        <v>1935</v>
      </c>
      <c r="B45" s="2">
        <v>0.63</v>
      </c>
      <c r="C45" s="2">
        <f>'DataFig2(UK)'!C41/100</f>
        <v>0.6375</v>
      </c>
      <c r="D45" s="2">
        <v>0.5</v>
      </c>
      <c r="E45" s="2">
        <f t="shared" si="0"/>
        <v>0.36</v>
      </c>
      <c r="G45" s="2">
        <v>0.63</v>
      </c>
      <c r="H45" s="2">
        <v>0.63</v>
      </c>
      <c r="J45" s="2">
        <f>'DataFig2(UK)'!B41/100</f>
        <v>0.6375</v>
      </c>
      <c r="L45" s="2">
        <f>0.24*1.5</f>
        <v>0.36</v>
      </c>
      <c r="M45" s="2">
        <v>0</v>
      </c>
    </row>
    <row r="46" spans="1:13" ht="12.75">
      <c r="B46" s="2">
        <v>0.79</v>
      </c>
      <c r="C46" s="2">
        <f>'DataFig2(UK)'!C42/100</f>
        <v>0.65</v>
      </c>
      <c r="D46" s="2">
        <v>0.5</v>
      </c>
      <c r="E46" s="2">
        <f t="shared" si="0"/>
        <v>0.48</v>
      </c>
      <c r="G46" s="2">
        <v>0.79</v>
      </c>
      <c r="H46" s="2">
        <v>0.79</v>
      </c>
      <c r="J46" s="2">
        <f>'DataFig2(UK)'!B42/100</f>
        <v>0.65</v>
      </c>
      <c r="L46" s="2">
        <f>0.4*1.2</f>
        <v>0.48</v>
      </c>
      <c r="M46" s="2">
        <v>0</v>
      </c>
    </row>
    <row r="47" spans="1:13" ht="12.75">
      <c r="B47" s="2">
        <v>0.79</v>
      </c>
      <c r="C47" s="2">
        <f>'DataFig2(UK)'!C43/100</f>
        <v>0.6625</v>
      </c>
      <c r="D47" s="2">
        <v>0.5</v>
      </c>
      <c r="E47" s="2">
        <f t="shared" si="0"/>
        <v>0.5184</v>
      </c>
      <c r="G47" s="2">
        <v>0.79</v>
      </c>
      <c r="H47" s="2">
        <v>0.79</v>
      </c>
      <c r="J47" s="2">
        <f>'DataFig2(UK)'!B43/100</f>
        <v>0.6625</v>
      </c>
      <c r="L47" s="2">
        <f>0.4*1.2*1.08</f>
        <v>0.5184</v>
      </c>
      <c r="M47" s="2">
        <v>0</v>
      </c>
    </row>
    <row r="48" spans="1:13" ht="12.75">
      <c r="B48" s="2">
        <v>0.79</v>
      </c>
      <c r="C48" s="2">
        <f>'DataFig2(UK)'!C44/100</f>
        <v>0.75</v>
      </c>
      <c r="D48" s="2">
        <v>0.5</v>
      </c>
      <c r="E48" s="2">
        <f t="shared" si="0"/>
        <v>0.53332</v>
      </c>
      <c r="G48" s="2">
        <v>0.79</v>
      </c>
      <c r="H48" s="2">
        <v>0.79</v>
      </c>
      <c r="J48" s="2">
        <f>'DataFig2(UK)'!B44/100</f>
        <v>0.75</v>
      </c>
      <c r="L48" s="2">
        <f>0.4*1.3333</f>
        <v>0.53332</v>
      </c>
      <c r="M48" s="2">
        <v>0</v>
      </c>
    </row>
    <row r="49" spans="1:13" ht="12.75">
      <c r="B49" s="2">
        <v>0.79</v>
      </c>
      <c r="C49" s="2">
        <f>'DataFig2(UK)'!C45/100</f>
        <v>0.825</v>
      </c>
      <c r="D49" s="2">
        <v>0.6</v>
      </c>
      <c r="E49" s="2">
        <f t="shared" si="0"/>
        <v>0.53332</v>
      </c>
      <c r="G49" s="2">
        <v>0.79</v>
      </c>
      <c r="H49" s="2">
        <v>0.79</v>
      </c>
      <c r="J49" s="2">
        <f>'DataFig2(UK)'!B45/100</f>
        <v>0.825</v>
      </c>
      <c r="L49" s="2">
        <f>0.4*1.3333</f>
        <v>0.53332</v>
      </c>
      <c r="M49" s="2">
        <v>0</v>
      </c>
    </row>
    <row r="50" spans="1:13" ht="12.75">
      <c r="A50" s="1">
        <v>1940</v>
      </c>
      <c r="B50" s="2">
        <v>0.811</v>
      </c>
      <c r="C50" s="2">
        <f>'DataFig2(UK)'!C46/100</f>
        <v>0.9</v>
      </c>
      <c r="D50" s="2">
        <v>0.6</v>
      </c>
      <c r="E50" s="2">
        <f t="shared" si="0"/>
        <v>0.53332</v>
      </c>
      <c r="G50" s="2">
        <v>0.811</v>
      </c>
      <c r="H50" s="2">
        <v>0.811</v>
      </c>
      <c r="J50" s="2">
        <f>'DataFig2(UK)'!B46/100</f>
        <v>0.9</v>
      </c>
      <c r="L50" s="2">
        <f>0.4*1.3333</f>
        <v>0.53332</v>
      </c>
      <c r="M50" s="2">
        <v>0</v>
      </c>
    </row>
    <row r="51" spans="1:13" ht="12.75">
      <c r="B51" s="2">
        <v>0.81</v>
      </c>
      <c r="C51" s="2">
        <f>'DataFig2(UK)'!C47/100</f>
        <v>0.975</v>
      </c>
      <c r="D51" s="2">
        <v>0.6</v>
      </c>
      <c r="E51" s="2">
        <f t="shared" si="0"/>
        <v>0.6000000000000001</v>
      </c>
      <c r="G51" s="2">
        <v>0.81</v>
      </c>
      <c r="H51" s="2">
        <v>0.81</v>
      </c>
      <c r="J51" s="2">
        <f>'DataFig2(UK)'!B47/100</f>
        <v>0.975</v>
      </c>
      <c r="L51" s="2">
        <f>0.4*1.5</f>
        <v>0.6000000000000001</v>
      </c>
      <c r="M51" s="2">
        <v>0</v>
      </c>
    </row>
    <row r="52" spans="1:13" ht="12.75">
      <c r="B52" s="2">
        <v>0.88</v>
      </c>
      <c r="C52" s="2">
        <f>'DataFig2(UK)'!C48/100</f>
        <v>0.975</v>
      </c>
      <c r="D52" s="2">
        <v>0.6</v>
      </c>
      <c r="E52" s="2">
        <f t="shared" si="0"/>
        <v>0.7</v>
      </c>
      <c r="G52" s="2">
        <v>0.88</v>
      </c>
      <c r="H52" s="2">
        <v>0.88</v>
      </c>
      <c r="J52" s="2">
        <f>'DataFig2(UK)'!B48/100</f>
        <v>0.975</v>
      </c>
      <c r="L52" s="2">
        <v>0.7</v>
      </c>
      <c r="M52" s="2">
        <v>0</v>
      </c>
    </row>
    <row r="53" spans="1:13" ht="12.75">
      <c r="B53" s="2">
        <v>0.88</v>
      </c>
      <c r="C53" s="2">
        <f>'DataFig2(UK)'!C49/100</f>
        <v>0.975</v>
      </c>
      <c r="D53" s="2">
        <v>0.6</v>
      </c>
      <c r="E53" s="2">
        <f t="shared" si="0"/>
        <v>0.7</v>
      </c>
      <c r="G53" s="2">
        <v>0.88</v>
      </c>
      <c r="H53" s="2">
        <v>0.88</v>
      </c>
      <c r="J53" s="2">
        <f>'DataFig2(UK)'!B49/100</f>
        <v>0.975</v>
      </c>
      <c r="L53" s="2">
        <v>0.7</v>
      </c>
      <c r="M53" s="2">
        <v>0</v>
      </c>
    </row>
    <row r="54" spans="1:13" ht="12.75">
      <c r="B54" s="2">
        <v>0.94</v>
      </c>
      <c r="C54" s="2">
        <f>'DataFig2(UK)'!C50/100</f>
        <v>0.975</v>
      </c>
      <c r="D54" s="2">
        <v>0.6</v>
      </c>
      <c r="E54" s="2">
        <f t="shared" si="0"/>
        <v>0.7</v>
      </c>
      <c r="G54" s="2">
        <v>0.94</v>
      </c>
      <c r="H54" s="2">
        <v>0.9</v>
      </c>
      <c r="J54" s="2">
        <f>'DataFig2(UK)'!B50/100</f>
        <v>0.975</v>
      </c>
      <c r="L54" s="2">
        <v>0.7</v>
      </c>
      <c r="M54" s="2">
        <v>0</v>
      </c>
    </row>
    <row r="55" spans="1:13" ht="12.75">
      <c r="A55" s="1">
        <v>1945</v>
      </c>
      <c r="B55" s="2">
        <v>0.94</v>
      </c>
      <c r="C55" s="2">
        <f>'DataFig2(UK)'!C51/100</f>
        <v>0.975</v>
      </c>
      <c r="D55" s="2">
        <v>0.6</v>
      </c>
      <c r="E55" s="2">
        <f t="shared" si="0"/>
        <v>0.6</v>
      </c>
      <c r="G55" s="2">
        <v>0.94</v>
      </c>
      <c r="H55" s="2">
        <v>0.9</v>
      </c>
      <c r="J55" s="2">
        <f>'DataFig2(UK)'!B51/100</f>
        <v>0.975</v>
      </c>
      <c r="L55" s="2">
        <v>0.6</v>
      </c>
      <c r="M55" s="2">
        <v>0</v>
      </c>
    </row>
    <row r="56" spans="1:13" ht="12.75">
      <c r="B56" s="2">
        <v>0.8645</v>
      </c>
      <c r="C56" s="2">
        <f>'DataFig2(UK)'!C52/100</f>
        <v>0.975</v>
      </c>
      <c r="D56" s="2">
        <v>0.9</v>
      </c>
      <c r="E56" s="2">
        <f t="shared" si="0"/>
        <v>0.6</v>
      </c>
      <c r="G56" s="2">
        <v>0.8645</v>
      </c>
      <c r="H56" s="2">
        <v>0.855</v>
      </c>
      <c r="J56" s="2">
        <f>'DataFig2(UK)'!B52/100</f>
        <v>0.975</v>
      </c>
      <c r="L56" s="2">
        <v>0.6</v>
      </c>
      <c r="M56" s="2">
        <v>0</v>
      </c>
    </row>
    <row r="57" spans="1:13" ht="12.75">
      <c r="B57" s="2">
        <v>0.8645</v>
      </c>
      <c r="C57" s="2">
        <f>'DataFig2(UK)'!C53/100</f>
        <v>0.975</v>
      </c>
      <c r="D57" s="2">
        <v>0.9</v>
      </c>
      <c r="E57" s="2">
        <f t="shared" si="0"/>
        <v>0.72</v>
      </c>
      <c r="G57" s="2">
        <v>0.8645</v>
      </c>
      <c r="H57" s="2">
        <v>0.855</v>
      </c>
      <c r="J57" s="2">
        <f>'DataFig2(UK)'!B53/100</f>
        <v>0.975</v>
      </c>
      <c r="L57" s="2">
        <f>1.2*60%</f>
        <v>0.72</v>
      </c>
      <c r="M57" s="2">
        <v>0</v>
      </c>
    </row>
    <row r="58" spans="1:13" ht="12.75">
      <c r="B58" s="2">
        <v>0.8213</v>
      </c>
      <c r="C58" s="2">
        <f>'DataFig2(UK)'!C54/100</f>
        <v>0.975</v>
      </c>
      <c r="D58" s="2">
        <v>0.9</v>
      </c>
      <c r="E58" s="2">
        <f t="shared" si="0"/>
        <v>0.6</v>
      </c>
      <c r="G58" s="2">
        <v>0.8213</v>
      </c>
      <c r="H58" s="2">
        <v>0.77</v>
      </c>
      <c r="J58" s="2">
        <f>'DataFig2(UK)'!B54/100</f>
        <v>0.975</v>
      </c>
      <c r="L58" s="2">
        <v>0.6</v>
      </c>
      <c r="M58" s="2">
        <v>0</v>
      </c>
    </row>
    <row r="59" spans="1:13" ht="12.75">
      <c r="B59" s="2">
        <v>0.8213</v>
      </c>
      <c r="C59" s="2">
        <f>'DataFig2(UK)'!C55/100</f>
        <v>0.975</v>
      </c>
      <c r="D59" s="2">
        <v>0.75</v>
      </c>
      <c r="E59" s="2">
        <f t="shared" si="0"/>
        <v>0.6</v>
      </c>
      <c r="G59" s="2">
        <v>0.8213</v>
      </c>
      <c r="H59" s="2">
        <v>0.77</v>
      </c>
      <c r="J59" s="2">
        <f>'DataFig2(UK)'!B55/100</f>
        <v>0.975</v>
      </c>
      <c r="L59" s="2">
        <v>0.6</v>
      </c>
      <c r="M59" s="2">
        <v>0</v>
      </c>
    </row>
    <row r="60" spans="1:13" ht="12.75">
      <c r="A60" s="1">
        <v>1950</v>
      </c>
      <c r="B60" s="2">
        <v>0.8436</v>
      </c>
      <c r="C60" s="2">
        <f>'DataFig2(UK)'!C56/100</f>
        <v>0.975</v>
      </c>
      <c r="D60" s="2">
        <v>0.75</v>
      </c>
      <c r="E60" s="2">
        <f t="shared" si="0"/>
        <v>0.6</v>
      </c>
      <c r="G60" s="2">
        <v>0.8436</v>
      </c>
      <c r="H60" s="2">
        <v>0.87</v>
      </c>
      <c r="J60" s="2">
        <f>'DataFig2(UK)'!B56/100</f>
        <v>0.975</v>
      </c>
      <c r="L60" s="2">
        <v>0.6</v>
      </c>
      <c r="M60" s="2">
        <v>0</v>
      </c>
    </row>
    <row r="61" spans="1:13" ht="12.75">
      <c r="B61" s="2">
        <v>0.91</v>
      </c>
      <c r="C61" s="2">
        <f>'DataFig2(UK)'!C57/100</f>
        <v>0.975</v>
      </c>
      <c r="D61" s="2">
        <v>0.75</v>
      </c>
      <c r="E61" s="2">
        <f t="shared" si="0"/>
        <v>0.6</v>
      </c>
      <c r="G61" s="2">
        <v>0.91</v>
      </c>
      <c r="H61" s="2">
        <v>0.872</v>
      </c>
      <c r="J61" s="2">
        <f>'DataFig2(UK)'!B57/100</f>
        <v>0.975</v>
      </c>
      <c r="L61" s="2">
        <v>0.6</v>
      </c>
      <c r="M61" s="2">
        <v>0</v>
      </c>
    </row>
    <row r="62" spans="1:13" ht="12.75">
      <c r="B62" s="2">
        <v>0.92</v>
      </c>
      <c r="C62" s="2">
        <f>'DataFig2(UK)'!C58/100</f>
        <v>0.975</v>
      </c>
      <c r="D62" s="2">
        <v>0.75</v>
      </c>
      <c r="E62" s="2">
        <f t="shared" si="0"/>
        <v>0.6</v>
      </c>
      <c r="G62" s="2">
        <v>0.92</v>
      </c>
      <c r="H62" s="2">
        <v>0.88</v>
      </c>
      <c r="J62" s="2">
        <f>'DataFig2(UK)'!B58/100</f>
        <v>0.975</v>
      </c>
      <c r="L62" s="2">
        <v>0.6</v>
      </c>
      <c r="M62" s="2">
        <v>0</v>
      </c>
    </row>
    <row r="63" spans="1:13" ht="12.75">
      <c r="B63" s="2">
        <v>0.92</v>
      </c>
      <c r="C63" s="2">
        <f>'DataFig2(UK)'!C59/100</f>
        <v>0.95</v>
      </c>
      <c r="D63" s="2">
        <v>0.66</v>
      </c>
      <c r="E63" s="2">
        <f t="shared" si="0"/>
        <v>0.6</v>
      </c>
      <c r="G63" s="2">
        <v>0.92</v>
      </c>
      <c r="H63" s="2">
        <v>0.88</v>
      </c>
      <c r="J63" s="2">
        <f>'DataFig2(UK)'!B59/100</f>
        <v>0.95</v>
      </c>
      <c r="L63" s="2">
        <v>0.6</v>
      </c>
      <c r="M63" s="2">
        <v>0</v>
      </c>
    </row>
    <row r="64" spans="1:13" ht="12.75">
      <c r="B64" s="2">
        <v>0.91</v>
      </c>
      <c r="C64" s="2">
        <f>'DataFig2(UK)'!C60/100</f>
        <v>0.95</v>
      </c>
      <c r="D64" s="2">
        <v>0.6</v>
      </c>
      <c r="E64" s="2">
        <f t="shared" si="0"/>
        <v>0.6</v>
      </c>
      <c r="G64" s="2">
        <v>0.91</v>
      </c>
      <c r="H64" s="2">
        <v>0.87</v>
      </c>
      <c r="J64" s="2">
        <f>'DataFig2(UK)'!B60/100</f>
        <v>0.95</v>
      </c>
      <c r="L64" s="2">
        <v>0.6</v>
      </c>
      <c r="M64" s="2">
        <v>0</v>
      </c>
    </row>
    <row r="65" spans="1:13" ht="12.75">
      <c r="A65" s="1">
        <v>1955</v>
      </c>
      <c r="B65" s="2">
        <v>0.91</v>
      </c>
      <c r="C65" s="2">
        <f>'DataFig2(UK)'!C61/100</f>
        <v>0.925</v>
      </c>
      <c r="D65" s="2">
        <v>0.53</v>
      </c>
      <c r="E65" s="2">
        <f t="shared" si="0"/>
        <v>0.66</v>
      </c>
      <c r="G65" s="2">
        <v>0.91</v>
      </c>
      <c r="H65" s="2">
        <v>0.87</v>
      </c>
      <c r="J65" s="2">
        <f>'DataFig2(UK)'!B61/100</f>
        <v>0.925</v>
      </c>
      <c r="L65" s="2">
        <f aca="true" t="shared" si="1" ref="L65:L70">1.1*60%</f>
        <v>0.66</v>
      </c>
      <c r="M65" s="2">
        <v>0</v>
      </c>
    </row>
    <row r="66" spans="1:13" ht="12.75">
      <c r="B66" s="2">
        <v>0.91</v>
      </c>
      <c r="C66" s="2">
        <f>'DataFig2(UK)'!C62/100</f>
        <v>0.925</v>
      </c>
      <c r="D66" s="2">
        <v>0.53</v>
      </c>
      <c r="E66" s="2">
        <f t="shared" si="0"/>
        <v>0.66</v>
      </c>
      <c r="G66" s="2">
        <v>0.91</v>
      </c>
      <c r="H66" s="2">
        <v>0.87</v>
      </c>
      <c r="J66" s="2">
        <f>'DataFig2(UK)'!B62/100</f>
        <v>0.925</v>
      </c>
      <c r="L66" s="2">
        <f t="shared" si="1"/>
        <v>0.66</v>
      </c>
      <c r="M66" s="2">
        <v>0</v>
      </c>
    </row>
    <row r="67" spans="1:13" ht="12.75">
      <c r="B67" s="2">
        <v>0.91</v>
      </c>
      <c r="C67" s="2">
        <f>'DataFig2(UK)'!C63/100</f>
        <v>0.925</v>
      </c>
      <c r="D67" s="2">
        <v>0.53</v>
      </c>
      <c r="E67" s="2">
        <f t="shared" si="0"/>
        <v>0.66</v>
      </c>
      <c r="G67" s="2">
        <v>0.91</v>
      </c>
      <c r="H67" s="2">
        <v>0.87</v>
      </c>
      <c r="J67" s="2">
        <f>'DataFig2(UK)'!B63/100</f>
        <v>0.925</v>
      </c>
      <c r="L67" s="2">
        <f t="shared" si="1"/>
        <v>0.66</v>
      </c>
      <c r="M67" s="2">
        <v>0</v>
      </c>
    </row>
    <row r="68" spans="1:13" ht="12.75">
      <c r="B68" s="2">
        <v>0.91</v>
      </c>
      <c r="C68" s="2">
        <f>'DataFig2(UK)'!C64/100</f>
        <v>0.925</v>
      </c>
      <c r="D68" s="2">
        <v>0.53</v>
      </c>
      <c r="E68" s="2">
        <f t="shared" si="0"/>
        <v>0.66</v>
      </c>
      <c r="G68" s="2">
        <v>0.91</v>
      </c>
      <c r="H68" s="2">
        <v>0.87</v>
      </c>
      <c r="J68" s="2">
        <f>'DataFig2(UK)'!B64/100</f>
        <v>0.925</v>
      </c>
      <c r="L68" s="2">
        <f t="shared" si="1"/>
        <v>0.66</v>
      </c>
      <c r="M68" s="2">
        <v>0</v>
      </c>
    </row>
    <row r="69" spans="1:13" ht="12.75">
      <c r="B69" s="2">
        <v>0.91</v>
      </c>
      <c r="C69" s="2">
        <f>'DataFig2(UK)'!C65/100</f>
        <v>0.8875</v>
      </c>
      <c r="D69" s="2">
        <v>0.53</v>
      </c>
      <c r="E69" s="2">
        <f t="shared" si="0"/>
        <v>0.66</v>
      </c>
      <c r="G69" s="2">
        <v>0.91</v>
      </c>
      <c r="H69" s="2">
        <v>0.87</v>
      </c>
      <c r="J69" s="2">
        <f>'DataFig2(UK)'!B65/100</f>
        <v>0.8875</v>
      </c>
      <c r="L69" s="2">
        <f t="shared" si="1"/>
        <v>0.66</v>
      </c>
      <c r="M69" s="2">
        <v>0</v>
      </c>
    </row>
    <row r="70" spans="1:13" ht="12.75">
      <c r="A70" s="1">
        <v>1960</v>
      </c>
      <c r="B70" s="2">
        <v>0.91</v>
      </c>
      <c r="C70" s="2">
        <f>'DataFig2(UK)'!C66/100</f>
        <v>0.8875</v>
      </c>
      <c r="D70" s="2">
        <v>0.53</v>
      </c>
      <c r="E70" s="2">
        <f t="shared" si="0"/>
        <v>0.66</v>
      </c>
      <c r="G70" s="2">
        <v>0.91</v>
      </c>
      <c r="H70" s="2">
        <v>0.87</v>
      </c>
      <c r="J70" s="2">
        <f>'DataFig2(UK)'!B66/100</f>
        <v>0.8875</v>
      </c>
      <c r="L70" s="2">
        <f t="shared" si="1"/>
        <v>0.66</v>
      </c>
      <c r="M70" s="2">
        <v>0</v>
      </c>
    </row>
    <row r="71" spans="1:13" ht="12.75">
      <c r="B71" s="2">
        <v>0.91</v>
      </c>
      <c r="C71" s="2">
        <f>'DataFig2(UK)'!C67/100</f>
        <v>0.8875</v>
      </c>
      <c r="D71" s="2">
        <v>0.53</v>
      </c>
      <c r="E71" s="2">
        <f t="shared" si="0"/>
        <v>0.63</v>
      </c>
      <c r="G71" s="2">
        <v>0.91</v>
      </c>
      <c r="H71" s="2">
        <v>0.87</v>
      </c>
      <c r="J71" s="2">
        <f>'DataFig2(UK)'!B67/100</f>
        <v>0.8875</v>
      </c>
      <c r="L71" s="2">
        <f>1.05*60%</f>
        <v>0.63</v>
      </c>
      <c r="M71" s="2">
        <v>0</v>
      </c>
    </row>
    <row r="72" spans="1:13" ht="12.75">
      <c r="B72" s="2">
        <v>0.91</v>
      </c>
      <c r="C72" s="2">
        <f>'DataFig2(UK)'!C68/100</f>
        <v>0.8875</v>
      </c>
      <c r="D72" s="2">
        <v>0.53</v>
      </c>
      <c r="E72" s="2">
        <f t="shared" si="0"/>
        <v>0.63</v>
      </c>
      <c r="G72" s="2">
        <v>0.91</v>
      </c>
      <c r="H72" s="2">
        <v>0.87</v>
      </c>
      <c r="J72" s="2">
        <f>'DataFig2(UK)'!B68/100</f>
        <v>0.8875</v>
      </c>
      <c r="L72" s="2">
        <f>1.05*60%</f>
        <v>0.63</v>
      </c>
      <c r="M72" s="2">
        <v>0</v>
      </c>
    </row>
    <row r="73" spans="1:13" ht="12.75">
      <c r="B73" s="2">
        <v>0.91</v>
      </c>
      <c r="C73" s="2">
        <f>'DataFig2(UK)'!C69/100</f>
        <v>0.8875</v>
      </c>
      <c r="D73" s="2">
        <v>0.53</v>
      </c>
      <c r="E73" s="2">
        <f t="shared" si="0"/>
        <v>0.64575</v>
      </c>
      <c r="G73" s="2">
        <v>0.91</v>
      </c>
      <c r="H73" s="2">
        <v>0.87</v>
      </c>
      <c r="J73" s="2">
        <f>'DataFig2(UK)'!B69/100</f>
        <v>0.8875</v>
      </c>
      <c r="L73" s="2">
        <f>1.05*61.5%</f>
        <v>0.64575</v>
      </c>
      <c r="M73" s="2">
        <v>0</v>
      </c>
    </row>
    <row r="74" spans="1:13" ht="12.75">
      <c r="B74" s="2">
        <v>0.77</v>
      </c>
      <c r="C74" s="2">
        <f>'DataFig2(UK)'!C70/100</f>
        <v>0.8875</v>
      </c>
      <c r="D74" s="2">
        <v>0.53</v>
      </c>
      <c r="E74" s="2">
        <f t="shared" si="0"/>
        <v>0.63</v>
      </c>
      <c r="G74" s="2">
        <v>0.77</v>
      </c>
      <c r="H74" s="2">
        <v>0.77</v>
      </c>
      <c r="J74" s="2">
        <f>'DataFig2(UK)'!B70/100</f>
        <v>0.8875</v>
      </c>
      <c r="L74" s="2">
        <f>1.05*60%</f>
        <v>0.63</v>
      </c>
      <c r="M74" s="2">
        <v>0</v>
      </c>
    </row>
    <row r="75" spans="1:13" ht="12.75">
      <c r="A75" s="1">
        <v>1965</v>
      </c>
      <c r="B75" s="2">
        <v>0.7</v>
      </c>
      <c r="C75" s="2">
        <f>'DataFig2(UK)'!C71/100</f>
        <v>0.9125</v>
      </c>
      <c r="D75" s="2">
        <v>0.53</v>
      </c>
      <c r="E75" s="2">
        <f aca="true" t="shared" si="2" ref="E75:E121">L75+M75</f>
        <v>0.63</v>
      </c>
      <c r="G75" s="2">
        <v>0.7</v>
      </c>
      <c r="H75" s="2">
        <v>0.7</v>
      </c>
      <c r="J75" s="2">
        <f>'DataFig2(UK)'!B71/100</f>
        <v>0.9125</v>
      </c>
      <c r="L75" s="2">
        <f>1.05*60%</f>
        <v>0.63</v>
      </c>
      <c r="M75" s="2">
        <v>0</v>
      </c>
    </row>
    <row r="76" spans="1:13" ht="12.75">
      <c r="B76" s="2">
        <v>0.7</v>
      </c>
      <c r="C76" s="2">
        <f>'DataFig2(UK)'!C72/100</f>
        <v>0.9125</v>
      </c>
      <c r="D76" s="2">
        <v>0.53</v>
      </c>
      <c r="E76" s="2">
        <f t="shared" si="2"/>
        <v>0.65</v>
      </c>
      <c r="G76" s="2">
        <v>0.7</v>
      </c>
      <c r="H76" s="2">
        <v>0.7</v>
      </c>
      <c r="J76" s="2">
        <f>'DataFig2(UK)'!B72/100</f>
        <v>0.9125</v>
      </c>
      <c r="L76" s="2">
        <v>0.65</v>
      </c>
      <c r="M76" s="2">
        <v>0</v>
      </c>
    </row>
    <row r="77" spans="1:13" ht="12.75">
      <c r="B77" s="2">
        <v>0.7</v>
      </c>
      <c r="C77" s="2">
        <f>'DataFig2(UK)'!C73/100</f>
        <v>0.9125</v>
      </c>
      <c r="D77" s="2">
        <v>0.53</v>
      </c>
      <c r="E77" s="2">
        <f t="shared" si="2"/>
        <v>0.66</v>
      </c>
      <c r="G77" s="2">
        <v>0.7</v>
      </c>
      <c r="H77" s="2">
        <v>0.7</v>
      </c>
      <c r="J77" s="2">
        <f>'DataFig2(UK)'!B73/100</f>
        <v>0.9125</v>
      </c>
      <c r="L77" s="2">
        <f>1.1*60%</f>
        <v>0.66</v>
      </c>
      <c r="M77" s="2">
        <v>0</v>
      </c>
    </row>
    <row r="78" spans="1:13" ht="12.75">
      <c r="B78" s="2">
        <v>0.7525</v>
      </c>
      <c r="C78" s="2">
        <f>'DataFig2(UK)'!C74/100</f>
        <v>0.9125</v>
      </c>
      <c r="D78" s="2">
        <v>0.53</v>
      </c>
      <c r="E78" s="2">
        <f t="shared" si="2"/>
        <v>0.66</v>
      </c>
      <c r="G78" s="2">
        <v>0.7525</v>
      </c>
      <c r="H78" s="2">
        <v>0.7525</v>
      </c>
      <c r="J78" s="2">
        <f>'DataFig2(UK)'!B74/100</f>
        <v>0.9125</v>
      </c>
      <c r="L78" s="2">
        <f>1.1*60%</f>
        <v>0.66</v>
      </c>
      <c r="M78" s="2">
        <v>0</v>
      </c>
    </row>
    <row r="79" spans="1:13" ht="12.75">
      <c r="B79" s="2">
        <v>0.77</v>
      </c>
      <c r="C79" s="2">
        <f>'DataFig2(UK)'!C75/100</f>
        <v>0.9125</v>
      </c>
      <c r="D79" s="2">
        <v>0.53</v>
      </c>
      <c r="E79" s="2">
        <f t="shared" si="2"/>
        <v>0.6449999999999999</v>
      </c>
      <c r="G79" s="2">
        <v>0.77</v>
      </c>
      <c r="H79" s="2">
        <v>0.77</v>
      </c>
      <c r="J79" s="2">
        <f>'DataFig2(UK)'!B75/100</f>
        <v>0.9125</v>
      </c>
      <c r="L79" s="2">
        <f>1.075*60%</f>
        <v>0.6449999999999999</v>
      </c>
      <c r="M79" s="2">
        <v>0</v>
      </c>
    </row>
    <row r="80" spans="1:13" ht="12.75">
      <c r="A80" s="1">
        <v>1970</v>
      </c>
      <c r="B80" s="2">
        <v>0.7175</v>
      </c>
      <c r="C80" s="2">
        <f>'DataFig2(UK)'!C76/100</f>
        <v>0.9125</v>
      </c>
      <c r="D80" s="2">
        <v>0.53</v>
      </c>
      <c r="E80" s="2">
        <f t="shared" si="2"/>
        <v>0.618</v>
      </c>
      <c r="G80" s="2">
        <v>0.7175</v>
      </c>
      <c r="H80" s="2">
        <v>0.7175</v>
      </c>
      <c r="J80" s="2">
        <f>'DataFig2(UK)'!B76/100</f>
        <v>0.9125</v>
      </c>
      <c r="L80" s="2">
        <f>1.03*60%</f>
        <v>0.618</v>
      </c>
      <c r="M80" s="2">
        <v>0</v>
      </c>
    </row>
    <row r="81" spans="1:13" ht="12.75">
      <c r="B81" s="2">
        <v>0.7</v>
      </c>
      <c r="C81" s="2">
        <f>'DataFig2(UK)'!C77/100</f>
        <v>0.8875</v>
      </c>
      <c r="D81" s="2">
        <v>0.53</v>
      </c>
      <c r="E81" s="2">
        <f t="shared" si="2"/>
        <v>0.612</v>
      </c>
      <c r="G81" s="2">
        <v>0.6</v>
      </c>
      <c r="H81" s="2">
        <v>0.7</v>
      </c>
      <c r="J81" s="2">
        <f>'DataFig2(UK)'!B77/100</f>
        <v>0.829375</v>
      </c>
      <c r="L81" s="2">
        <f>1.02*60%</f>
        <v>0.612</v>
      </c>
      <c r="M81" s="2">
        <v>0</v>
      </c>
    </row>
    <row r="82" spans="1:13" ht="12.75">
      <c r="B82" s="2">
        <v>0.7</v>
      </c>
      <c r="C82" s="2">
        <f>'DataFig2(UK)'!C78/100</f>
        <v>0.8875</v>
      </c>
      <c r="D82" s="2">
        <v>0.53</v>
      </c>
      <c r="E82" s="2">
        <f t="shared" si="2"/>
        <v>0.6</v>
      </c>
      <c r="G82" s="2">
        <v>0.5</v>
      </c>
      <c r="H82" s="2">
        <v>0.7</v>
      </c>
      <c r="J82" s="2">
        <f>'DataFig2(UK)'!B78/100</f>
        <v>0.829375</v>
      </c>
      <c r="L82" s="2">
        <v>0.6</v>
      </c>
      <c r="M82" s="2">
        <v>0</v>
      </c>
    </row>
    <row r="83" spans="1:13" ht="12.75">
      <c r="B83" s="2">
        <v>0.7</v>
      </c>
      <c r="C83" s="2">
        <f>'DataFig2(UK)'!C79/100</f>
        <v>0.9</v>
      </c>
      <c r="D83" s="2">
        <v>0.53</v>
      </c>
      <c r="E83" s="2">
        <f t="shared" si="2"/>
        <v>0.6</v>
      </c>
      <c r="G83" s="2">
        <v>0.5</v>
      </c>
      <c r="H83" s="2">
        <v>0.7</v>
      </c>
      <c r="J83" s="2">
        <f>'DataFig2(UK)'!B79/100</f>
        <v>0.75</v>
      </c>
      <c r="L83" s="2">
        <v>0.6</v>
      </c>
      <c r="M83" s="2">
        <v>0</v>
      </c>
    </row>
    <row r="84" spans="1:13" ht="12.75">
      <c r="B84" s="2">
        <v>0.7</v>
      </c>
      <c r="C84" s="2">
        <f>'DataFig2(UK)'!C80/100</f>
        <v>0.98</v>
      </c>
      <c r="D84" s="2">
        <v>0.53</v>
      </c>
      <c r="E84" s="2">
        <f t="shared" si="2"/>
        <v>0.6</v>
      </c>
      <c r="G84" s="2">
        <v>0.5</v>
      </c>
      <c r="H84" s="2">
        <v>0.7</v>
      </c>
      <c r="J84" s="2">
        <f>'DataFig2(UK)'!B80/100</f>
        <v>0.83</v>
      </c>
      <c r="L84" s="2">
        <v>0.6</v>
      </c>
      <c r="M84" s="2">
        <v>0</v>
      </c>
    </row>
    <row r="85" spans="1:13" ht="12.75">
      <c r="A85" s="1">
        <v>1975</v>
      </c>
      <c r="B85" s="2">
        <v>0.7</v>
      </c>
      <c r="C85" s="2">
        <f>'DataFig2(UK)'!C81/100</f>
        <v>0.98</v>
      </c>
      <c r="D85" s="2">
        <v>0.56</v>
      </c>
      <c r="E85" s="2">
        <f t="shared" si="2"/>
        <v>0.6</v>
      </c>
      <c r="G85" s="2">
        <v>0.5</v>
      </c>
      <c r="H85" s="2">
        <v>0.7</v>
      </c>
      <c r="J85" s="2">
        <f>'DataFig2(UK)'!B81/100</f>
        <v>0.83</v>
      </c>
      <c r="L85" s="2">
        <v>0.6</v>
      </c>
      <c r="M85" s="2">
        <v>0</v>
      </c>
    </row>
    <row r="86" spans="1:13" ht="12.75">
      <c r="B86" s="2">
        <v>0.7</v>
      </c>
      <c r="C86" s="2">
        <f>'DataFig2(UK)'!C82/100</f>
        <v>0.98</v>
      </c>
      <c r="D86" s="2">
        <v>0.56</v>
      </c>
      <c r="E86" s="2">
        <f t="shared" si="2"/>
        <v>0.6</v>
      </c>
      <c r="G86" s="2">
        <v>0.5</v>
      </c>
      <c r="H86" s="2">
        <v>0.7</v>
      </c>
      <c r="J86" s="2">
        <f>'DataFig2(UK)'!B82/100</f>
        <v>0.83</v>
      </c>
      <c r="L86" s="2">
        <v>0.6</v>
      </c>
      <c r="M86" s="2">
        <v>0</v>
      </c>
    </row>
    <row r="87" spans="1:13" ht="12.75">
      <c r="B87" s="2">
        <v>0.7</v>
      </c>
      <c r="C87" s="2">
        <f>'DataFig2(UK)'!C83/100</f>
        <v>0.98</v>
      </c>
      <c r="D87" s="2">
        <v>0.56</v>
      </c>
      <c r="E87" s="2">
        <f t="shared" si="2"/>
        <v>0.6</v>
      </c>
      <c r="G87" s="2">
        <v>0.5</v>
      </c>
      <c r="H87" s="2">
        <v>0.7</v>
      </c>
      <c r="J87" s="2">
        <f>'DataFig2(UK)'!B83/100</f>
        <v>0.83</v>
      </c>
      <c r="L87" s="2">
        <v>0.6</v>
      </c>
      <c r="M87" s="2">
        <v>0</v>
      </c>
    </row>
    <row r="88" spans="1:13" ht="12.75">
      <c r="B88" s="2">
        <v>0.7</v>
      </c>
      <c r="C88" s="2">
        <f>'DataFig2(UK)'!C84/100</f>
        <v>0.98</v>
      </c>
      <c r="D88" s="2">
        <v>0.56</v>
      </c>
      <c r="E88" s="2">
        <f t="shared" si="2"/>
        <v>0.6</v>
      </c>
      <c r="G88" s="2">
        <v>0.5</v>
      </c>
      <c r="H88" s="2">
        <v>0.7</v>
      </c>
      <c r="J88" s="2">
        <f>'DataFig2(UK)'!B84/100</f>
        <v>0.83</v>
      </c>
      <c r="L88" s="2">
        <v>0.6</v>
      </c>
      <c r="M88" s="2">
        <v>0</v>
      </c>
    </row>
    <row r="89" spans="1:13" ht="12.75">
      <c r="B89" s="2">
        <v>0.7</v>
      </c>
      <c r="C89" s="2">
        <f>'DataFig2(UK)'!C85/100</f>
        <v>0.75</v>
      </c>
      <c r="D89" s="2">
        <v>0.56</v>
      </c>
      <c r="E89" s="2">
        <f t="shared" si="2"/>
        <v>0.6</v>
      </c>
      <c r="G89" s="2">
        <v>0.5</v>
      </c>
      <c r="H89" s="2">
        <v>0.7</v>
      </c>
      <c r="J89" s="2">
        <f>'DataFig2(UK)'!B85/100</f>
        <v>0.6</v>
      </c>
      <c r="L89" s="2">
        <v>0.6</v>
      </c>
      <c r="M89" s="2">
        <v>0</v>
      </c>
    </row>
    <row r="90" spans="1:13" ht="12.75">
      <c r="A90" s="1">
        <v>1980</v>
      </c>
      <c r="B90" s="2">
        <v>0.7</v>
      </c>
      <c r="C90" s="2">
        <f>'DataFig2(UK)'!C86/100</f>
        <v>0.75</v>
      </c>
      <c r="D90" s="2">
        <v>0.56</v>
      </c>
      <c r="E90" s="2">
        <f t="shared" si="2"/>
        <v>0.66</v>
      </c>
      <c r="G90" s="2">
        <v>0.5</v>
      </c>
      <c r="H90" s="2">
        <v>0.7</v>
      </c>
      <c r="J90" s="2">
        <f>'DataFig2(UK)'!B86/100</f>
        <v>0.6</v>
      </c>
      <c r="L90" s="2">
        <f>1.1*60%</f>
        <v>0.66</v>
      </c>
      <c r="M90" s="2">
        <v>0</v>
      </c>
    </row>
    <row r="91" spans="1:13" ht="12.75">
      <c r="B91" s="2">
        <v>0.6913</v>
      </c>
      <c r="C91" s="2">
        <f>'DataFig2(UK)'!C87/100</f>
        <v>0.75</v>
      </c>
      <c r="D91" s="2">
        <v>0.56</v>
      </c>
      <c r="E91" s="2">
        <f t="shared" si="2"/>
        <v>0.66</v>
      </c>
      <c r="G91" s="2">
        <v>0.5</v>
      </c>
      <c r="H91" s="2">
        <v>0.6913</v>
      </c>
      <c r="J91" s="2">
        <f>'DataFig2(UK)'!B87/100</f>
        <v>0.6</v>
      </c>
      <c r="L91" s="2">
        <f>1.1*60%</f>
        <v>0.66</v>
      </c>
      <c r="M91" s="2">
        <v>0</v>
      </c>
    </row>
    <row r="92" spans="1:13" ht="12.75">
      <c r="B92" s="2">
        <v>0.5</v>
      </c>
      <c r="C92" s="2">
        <f>'DataFig2(UK)'!C88/100</f>
        <v>0.75</v>
      </c>
      <c r="D92" s="2">
        <v>0.56</v>
      </c>
      <c r="E92" s="2">
        <f t="shared" si="2"/>
        <v>0.6955000000000001</v>
      </c>
      <c r="G92" s="2">
        <v>0.5</v>
      </c>
      <c r="H92" s="2">
        <v>0.5</v>
      </c>
      <c r="J92" s="2">
        <f>'DataFig2(UK)'!B88/100</f>
        <v>0.6</v>
      </c>
      <c r="L92" s="2">
        <f>1.07*65%</f>
        <v>0.6955000000000001</v>
      </c>
      <c r="M92" s="2">
        <v>0</v>
      </c>
    </row>
    <row r="93" spans="1:13" ht="12.75">
      <c r="B93" s="2">
        <v>0.5</v>
      </c>
      <c r="C93" s="2">
        <f>'DataFig2(UK)'!C89/100</f>
        <v>0.75</v>
      </c>
      <c r="D93" s="2">
        <v>0.56</v>
      </c>
      <c r="E93" s="2">
        <f t="shared" si="2"/>
        <v>0.7020000000000001</v>
      </c>
      <c r="G93" s="2">
        <v>0.5</v>
      </c>
      <c r="H93" s="2">
        <v>0.5</v>
      </c>
      <c r="J93" s="2">
        <f>'DataFig2(UK)'!B89/100</f>
        <v>0.6</v>
      </c>
      <c r="L93" s="2">
        <f>1.08*65%</f>
        <v>0.7020000000000001</v>
      </c>
      <c r="M93" s="2">
        <v>0</v>
      </c>
    </row>
    <row r="94" spans="1:13" ht="12.75">
      <c r="B94" s="2">
        <v>0.5</v>
      </c>
      <c r="C94" s="2">
        <f>'DataFig2(UK)'!C90/100</f>
        <v>0.6</v>
      </c>
      <c r="D94" s="2">
        <v>0.56</v>
      </c>
      <c r="E94" s="2">
        <f t="shared" si="2"/>
        <v>0.6695000000000001</v>
      </c>
      <c r="G94" s="2">
        <v>0.5</v>
      </c>
      <c r="H94" s="2">
        <v>0.5</v>
      </c>
      <c r="J94" s="2">
        <f>'DataFig2(UK)'!B90/100</f>
        <v>0.6</v>
      </c>
      <c r="L94" s="2">
        <f>1.03*65%</f>
        <v>0.6695000000000001</v>
      </c>
      <c r="M94" s="2">
        <v>0</v>
      </c>
    </row>
    <row r="95" spans="1:13" ht="12.75">
      <c r="A95" s="1">
        <v>1985</v>
      </c>
      <c r="B95" s="2">
        <v>0.5</v>
      </c>
      <c r="C95" s="2">
        <f>'DataFig2(UK)'!C91/100</f>
        <v>0.6</v>
      </c>
      <c r="D95" s="2">
        <v>0.56</v>
      </c>
      <c r="E95" s="2">
        <f t="shared" si="2"/>
        <v>0.65</v>
      </c>
      <c r="G95" s="2">
        <v>0.5</v>
      </c>
      <c r="H95" s="2">
        <v>0.5</v>
      </c>
      <c r="J95" s="2">
        <f>'DataFig2(UK)'!B91/100</f>
        <v>0.6</v>
      </c>
      <c r="L95" s="2">
        <v>0.65</v>
      </c>
      <c r="M95" s="2">
        <v>0</v>
      </c>
    </row>
    <row r="96" spans="1:13" ht="12.75">
      <c r="B96" s="2">
        <v>0.5</v>
      </c>
      <c r="C96" s="2">
        <f>'DataFig2(UK)'!C92/100</f>
        <v>0.6</v>
      </c>
      <c r="D96" s="2">
        <v>0.56</v>
      </c>
      <c r="E96" s="2">
        <f t="shared" si="2"/>
        <v>0.58</v>
      </c>
      <c r="G96" s="2">
        <v>0.5</v>
      </c>
      <c r="H96" s="2">
        <v>0.5</v>
      </c>
      <c r="J96" s="2">
        <f>'DataFig2(UK)'!B92/100</f>
        <v>0.6</v>
      </c>
      <c r="L96" s="2">
        <v>0.58</v>
      </c>
      <c r="M96" s="2">
        <v>0</v>
      </c>
    </row>
    <row r="97" spans="1:13" ht="12.75">
      <c r="B97" s="2">
        <v>0.385</v>
      </c>
      <c r="C97" s="2">
        <f>'DataFig2(UK)'!C93/100</f>
        <v>0.6</v>
      </c>
      <c r="D97" s="2">
        <v>0.56</v>
      </c>
      <c r="E97" s="2">
        <f t="shared" si="2"/>
        <v>0.568</v>
      </c>
      <c r="G97" s="2">
        <v>0.385</v>
      </c>
      <c r="H97" s="2">
        <v>0.385</v>
      </c>
      <c r="J97" s="2">
        <f>'DataFig2(UK)'!B93/100</f>
        <v>0.6</v>
      </c>
      <c r="L97" s="2">
        <v>0.568</v>
      </c>
      <c r="M97" s="2">
        <v>0</v>
      </c>
    </row>
    <row r="98" spans="1:13" ht="12.75">
      <c r="B98" s="2">
        <v>0.28</v>
      </c>
      <c r="C98" s="2">
        <f>'DataFig2(UK)'!C94/100</f>
        <v>0.4</v>
      </c>
      <c r="D98" s="2">
        <v>0.56</v>
      </c>
      <c r="E98" s="2">
        <f t="shared" si="2"/>
        <v>0.568</v>
      </c>
      <c r="G98" s="2">
        <v>0.28</v>
      </c>
      <c r="H98" s="2">
        <v>0.28</v>
      </c>
      <c r="J98" s="2">
        <f>'DataFig2(UK)'!B94/100</f>
        <v>0.4</v>
      </c>
      <c r="L98" s="2">
        <v>0.568</v>
      </c>
      <c r="M98" s="2">
        <v>0</v>
      </c>
    </row>
    <row r="99" spans="1:13" ht="12.75">
      <c r="B99" s="2">
        <v>0.28</v>
      </c>
      <c r="C99" s="2">
        <f>'DataFig2(UK)'!C95/100</f>
        <v>0.4</v>
      </c>
      <c r="D99" s="2">
        <v>0.56</v>
      </c>
      <c r="E99" s="2">
        <f t="shared" si="2"/>
        <v>0.568</v>
      </c>
      <c r="G99" s="2">
        <v>0.28</v>
      </c>
      <c r="H99" s="2">
        <v>0.28</v>
      </c>
      <c r="J99" s="2">
        <f>'DataFig2(UK)'!B95/100</f>
        <v>0.4</v>
      </c>
      <c r="L99" s="2">
        <v>0.568</v>
      </c>
      <c r="M99" s="2">
        <v>0</v>
      </c>
    </row>
    <row r="100" spans="1:13" ht="12.75">
      <c r="A100" s="1">
        <v>1990</v>
      </c>
      <c r="B100" s="2">
        <v>0.28</v>
      </c>
      <c r="C100" s="2">
        <f>'DataFig2(UK)'!C96/100</f>
        <v>0.4</v>
      </c>
      <c r="D100" s="2">
        <v>0.53</v>
      </c>
      <c r="E100" s="2">
        <f t="shared" si="2"/>
        <v>0.568</v>
      </c>
      <c r="G100" s="2">
        <v>0.28</v>
      </c>
      <c r="H100" s="2">
        <v>0.28</v>
      </c>
      <c r="J100" s="2">
        <f>'DataFig2(UK)'!B96/100</f>
        <v>0.4</v>
      </c>
      <c r="L100" s="2">
        <v>0.568</v>
      </c>
      <c r="M100" s="2">
        <v>0</v>
      </c>
    </row>
    <row r="101" spans="1:13" ht="12.75">
      <c r="B101" s="2">
        <v>0.31</v>
      </c>
      <c r="C101" s="2">
        <f>'DataFig2(UK)'!C97/100</f>
        <v>0.4</v>
      </c>
      <c r="D101" s="2">
        <v>0.53</v>
      </c>
      <c r="E101" s="2">
        <f t="shared" si="2"/>
        <v>0.579</v>
      </c>
      <c r="G101" s="2">
        <v>0.31</v>
      </c>
      <c r="H101" s="2">
        <v>0.31</v>
      </c>
      <c r="J101" s="2">
        <f>'DataFig2(UK)'!B97/100</f>
        <v>0.4</v>
      </c>
      <c r="L101" s="2">
        <v>0.568</v>
      </c>
      <c r="M101" s="2">
        <v>0.011</v>
      </c>
    </row>
    <row r="102" spans="1:13" ht="12.75">
      <c r="B102" s="2">
        <v>0.31</v>
      </c>
      <c r="C102" s="2">
        <f>'DataFig2(UK)'!C98/100</f>
        <v>0.4</v>
      </c>
      <c r="D102" s="2">
        <v>0.53</v>
      </c>
      <c r="E102" s="2">
        <f t="shared" si="2"/>
        <v>0.579</v>
      </c>
      <c r="G102" s="2">
        <v>0.31</v>
      </c>
      <c r="H102" s="2">
        <v>0.31</v>
      </c>
      <c r="J102" s="2">
        <f>'DataFig2(UK)'!B98/100</f>
        <v>0.4</v>
      </c>
      <c r="L102" s="2">
        <v>0.568</v>
      </c>
      <c r="M102" s="2">
        <v>0.011</v>
      </c>
    </row>
    <row r="103" spans="1:13" ht="12.75">
      <c r="B103" s="2">
        <v>0.396</v>
      </c>
      <c r="C103" s="2">
        <f>'DataFig2(UK)'!C99/100</f>
        <v>0.4</v>
      </c>
      <c r="D103" s="2">
        <v>0.53</v>
      </c>
      <c r="E103" s="2">
        <f t="shared" si="2"/>
        <v>0.592</v>
      </c>
      <c r="G103" s="2">
        <v>0.396</v>
      </c>
      <c r="H103" s="2">
        <v>0.396</v>
      </c>
      <c r="J103" s="2">
        <f>'DataFig2(UK)'!B99/100</f>
        <v>0.4</v>
      </c>
      <c r="L103" s="2">
        <v>0.568</v>
      </c>
      <c r="M103" s="2">
        <v>0.024</v>
      </c>
    </row>
    <row r="104" spans="1:13" ht="12.75">
      <c r="B104" s="2">
        <v>0.396</v>
      </c>
      <c r="C104" s="2">
        <f>'DataFig2(UK)'!C100/100</f>
        <v>0.4</v>
      </c>
      <c r="D104" s="2">
        <v>0.53</v>
      </c>
      <c r="E104" s="2">
        <f t="shared" si="2"/>
        <v>0.592</v>
      </c>
      <c r="G104" s="2">
        <v>0.396</v>
      </c>
      <c r="H104" s="2">
        <v>0.396</v>
      </c>
      <c r="J104" s="2">
        <f>'DataFig2(UK)'!B100/100</f>
        <v>0.4</v>
      </c>
      <c r="L104" s="2">
        <v>0.568</v>
      </c>
      <c r="M104" s="2">
        <v>0.024</v>
      </c>
    </row>
    <row r="105" spans="1:13" ht="12.75">
      <c r="A105" s="1">
        <v>1995</v>
      </c>
      <c r="B105" s="2">
        <v>0.396</v>
      </c>
      <c r="C105" s="2">
        <f>'DataFig2(UK)'!C101/100</f>
        <v>0.4</v>
      </c>
      <c r="D105" s="2">
        <v>0.53</v>
      </c>
      <c r="E105" s="2">
        <f t="shared" si="2"/>
        <v>0.592</v>
      </c>
      <c r="G105" s="2">
        <v>0.396</v>
      </c>
      <c r="H105" s="2">
        <v>0.396</v>
      </c>
      <c r="J105" s="2">
        <f>'DataFig2(UK)'!B101/100</f>
        <v>0.4</v>
      </c>
      <c r="L105" s="2">
        <v>0.568</v>
      </c>
      <c r="M105" s="2">
        <v>0.024</v>
      </c>
    </row>
    <row r="106" spans="1:13" ht="12.75">
      <c r="B106" s="2">
        <v>0.396</v>
      </c>
      <c r="C106" s="2">
        <f>'DataFig2(UK)'!C102/100</f>
        <v>0.4</v>
      </c>
      <c r="D106" s="2">
        <v>0.53</v>
      </c>
      <c r="E106" s="2">
        <f t="shared" si="2"/>
        <v>0.5790000000000001</v>
      </c>
      <c r="G106" s="2">
        <v>0.396</v>
      </c>
      <c r="H106" s="2">
        <v>0.396</v>
      </c>
      <c r="J106" s="2">
        <f>'DataFig2(UK)'!B102/100</f>
        <v>0.4</v>
      </c>
      <c r="L106" s="2">
        <v>0.54</v>
      </c>
      <c r="M106" s="2">
        <v>0.039</v>
      </c>
    </row>
    <row r="107" spans="1:13" ht="12.75">
      <c r="B107" s="2">
        <v>0.396</v>
      </c>
      <c r="C107" s="2">
        <f>'DataFig2(UK)'!C103/100</f>
        <v>0.4</v>
      </c>
      <c r="D107" s="2">
        <v>0.53</v>
      </c>
      <c r="E107" s="2">
        <f t="shared" si="2"/>
        <v>0.5790000000000001</v>
      </c>
      <c r="G107" s="2">
        <v>0.396</v>
      </c>
      <c r="H107" s="2">
        <v>0.396</v>
      </c>
      <c r="J107" s="2">
        <f>'DataFig2(UK)'!B103/100</f>
        <v>0.4</v>
      </c>
      <c r="L107" s="2">
        <v>0.54</v>
      </c>
      <c r="M107" s="2">
        <v>0.039</v>
      </c>
    </row>
    <row r="108" spans="1:13" ht="12.75">
      <c r="B108" s="2">
        <v>0.396</v>
      </c>
      <c r="C108" s="2">
        <f>'DataFig2(UK)'!C104/100</f>
        <v>0.4</v>
      </c>
      <c r="D108" s="2">
        <v>0.53</v>
      </c>
      <c r="E108" s="2">
        <f t="shared" si="2"/>
        <v>0.62</v>
      </c>
      <c r="G108" s="2">
        <v>0.396</v>
      </c>
      <c r="H108" s="2">
        <v>0.396</v>
      </c>
      <c r="J108" s="2">
        <f>'DataFig2(UK)'!B104/100</f>
        <v>0.4</v>
      </c>
      <c r="L108" s="2">
        <v>0.54</v>
      </c>
      <c r="M108" s="2">
        <v>0.08</v>
      </c>
    </row>
    <row r="109" spans="1:13" ht="12.75">
      <c r="B109" s="2">
        <v>0.396</v>
      </c>
      <c r="C109" s="2">
        <f>'DataFig2(UK)'!C105/100</f>
        <v>0.4</v>
      </c>
      <c r="D109" s="2">
        <v>0.53</v>
      </c>
      <c r="E109" s="2">
        <f t="shared" si="2"/>
        <v>0.62</v>
      </c>
      <c r="G109" s="2">
        <v>0.396</v>
      </c>
      <c r="H109" s="2">
        <v>0.396</v>
      </c>
      <c r="J109" s="2">
        <f>'DataFig2(UK)'!B105/100</f>
        <v>0.4</v>
      </c>
      <c r="L109" s="2">
        <v>0.54</v>
      </c>
      <c r="M109" s="2">
        <v>0.08</v>
      </c>
    </row>
    <row r="110" spans="1:13" ht="12.75">
      <c r="A110" s="1">
        <v>2000</v>
      </c>
      <c r="B110" s="2">
        <v>0.396</v>
      </c>
      <c r="C110" s="2">
        <f>'DataFig2(UK)'!C106/100</f>
        <v>0.4</v>
      </c>
      <c r="D110" s="2">
        <v>0.51</v>
      </c>
      <c r="E110" s="2">
        <f t="shared" si="2"/>
        <v>0.6124999999999999</v>
      </c>
      <c r="G110" s="2">
        <v>0.396</v>
      </c>
      <c r="H110" s="2">
        <v>0.396</v>
      </c>
      <c r="J110" s="2">
        <f>'DataFig2(UK)'!B106/100</f>
        <v>0.4</v>
      </c>
      <c r="L110" s="2">
        <v>0.5325</v>
      </c>
      <c r="M110" s="2">
        <v>0.08</v>
      </c>
    </row>
    <row r="111" spans="1:13" ht="12.75">
      <c r="B111" s="2">
        <v>0.386</v>
      </c>
      <c r="C111" s="2">
        <f>'DataFig2(UK)'!C107/100</f>
        <v>0.4</v>
      </c>
      <c r="D111" s="2">
        <v>0.485</v>
      </c>
      <c r="E111" s="2">
        <f t="shared" si="2"/>
        <v>0.6074999999999999</v>
      </c>
      <c r="F111" s="9"/>
      <c r="G111" s="2">
        <v>0.386</v>
      </c>
      <c r="H111" s="2">
        <v>0.386</v>
      </c>
      <c r="J111" s="2">
        <f>'DataFig2(UK)'!B107/100</f>
        <v>0.4</v>
      </c>
      <c r="L111" s="2">
        <v>0.5275</v>
      </c>
      <c r="M111" s="2">
        <v>0.08</v>
      </c>
    </row>
    <row r="112" spans="1:13" ht="12.75">
      <c r="B112" s="2">
        <v>0.386</v>
      </c>
      <c r="C112" s="2">
        <f>'DataFig2(UK)'!C108/100</f>
        <v>0.4</v>
      </c>
      <c r="D112" s="2">
        <v>0.485</v>
      </c>
      <c r="E112" s="2">
        <f t="shared" si="2"/>
        <v>0.5758</v>
      </c>
      <c r="G112" s="2">
        <v>0.386</v>
      </c>
      <c r="H112" s="2">
        <v>0.386</v>
      </c>
      <c r="J112" s="2">
        <f>'DataFig2(UK)'!B108/100</f>
        <v>0.4</v>
      </c>
      <c r="L112" s="2">
        <v>0.4958</v>
      </c>
      <c r="M112" s="2">
        <v>0.08</v>
      </c>
    </row>
    <row r="113" spans="1:13" ht="12.75">
      <c r="B113" s="2">
        <v>0.35</v>
      </c>
      <c r="C113" s="2">
        <f>'DataFig2(UK)'!C109/100</f>
        <v>0.4</v>
      </c>
      <c r="D113" s="2">
        <v>0.485</v>
      </c>
      <c r="E113" s="2">
        <f t="shared" si="2"/>
        <v>0.5609</v>
      </c>
      <c r="G113" s="2">
        <v>0.35</v>
      </c>
      <c r="H113" s="2">
        <v>0.35</v>
      </c>
      <c r="J113" s="2">
        <f>'DataFig2(UK)'!B109/100</f>
        <v>0.4</v>
      </c>
      <c r="L113" s="2">
        <v>0.4809</v>
      </c>
      <c r="M113" s="2">
        <v>0.08</v>
      </c>
    </row>
    <row r="114" spans="1:13" ht="12.75">
      <c r="B114" s="2">
        <v>0.35</v>
      </c>
      <c r="C114" s="2">
        <f>'DataFig2(UK)'!C110/100</f>
        <v>0.4</v>
      </c>
      <c r="D114" s="2">
        <v>0.45</v>
      </c>
      <c r="E114" s="2">
        <f t="shared" si="2"/>
        <v>0.5609</v>
      </c>
      <c r="G114" s="2">
        <v>0.35</v>
      </c>
      <c r="H114" s="2">
        <v>0.35</v>
      </c>
      <c r="J114" s="2">
        <f>'DataFig2(UK)'!B110/100</f>
        <v>0.4</v>
      </c>
      <c r="L114" s="2">
        <v>0.4809</v>
      </c>
      <c r="M114" s="2">
        <v>0.08</v>
      </c>
    </row>
    <row r="115" spans="1:13" ht="12.75">
      <c r="A115" s="1">
        <v>2005</v>
      </c>
      <c r="B115" s="2">
        <v>0.35</v>
      </c>
      <c r="C115" s="2">
        <f>'DataFig2(UK)'!C111/100</f>
        <v>0.4</v>
      </c>
      <c r="D115" s="2">
        <v>0.42</v>
      </c>
      <c r="E115" s="2">
        <f t="shared" si="2"/>
        <v>0.5609</v>
      </c>
      <c r="G115" s="2">
        <v>0.35</v>
      </c>
      <c r="H115" s="2">
        <v>0.35</v>
      </c>
      <c r="J115" s="2">
        <f>'DataFig2(UK)'!B111/100</f>
        <v>0.4</v>
      </c>
      <c r="L115" s="2">
        <v>0.4809</v>
      </c>
      <c r="M115" s="2">
        <v>0.08</v>
      </c>
    </row>
    <row r="116" spans="1:13" ht="12.75">
      <c r="B116" s="2">
        <v>0.35</v>
      </c>
      <c r="C116" s="2">
        <f>'DataFig2(UK)'!C112/100</f>
        <v>0.4</v>
      </c>
      <c r="D116" s="2">
        <v>0.42</v>
      </c>
      <c r="E116" s="2">
        <f t="shared" si="2"/>
        <v>0.48000000000000004</v>
      </c>
      <c r="G116" s="2">
        <v>0.35</v>
      </c>
      <c r="H116" s="2">
        <v>0.35</v>
      </c>
      <c r="J116" s="2">
        <f>'DataFig2(UK)'!B112/100</f>
        <v>0.4</v>
      </c>
      <c r="L116" s="2">
        <v>0.4</v>
      </c>
      <c r="M116" s="2">
        <v>0.08</v>
      </c>
    </row>
    <row r="117" spans="1:13" ht="12.75">
      <c r="B117" s="2">
        <v>0.35</v>
      </c>
      <c r="C117" s="2">
        <f>'DataFig2(UK)'!C113/100</f>
        <v>0.4</v>
      </c>
      <c r="D117" s="2">
        <v>0.45</v>
      </c>
      <c r="E117" s="2">
        <f t="shared" si="2"/>
        <v>0.48000000000000004</v>
      </c>
      <c r="G117" s="2">
        <v>0.35</v>
      </c>
      <c r="H117" s="2">
        <v>0.35</v>
      </c>
      <c r="J117" s="2">
        <f>'DataFig2(UK)'!B113/100</f>
        <v>0.4</v>
      </c>
      <c r="L117" s="2">
        <v>0.4</v>
      </c>
      <c r="M117" s="2">
        <v>0.08</v>
      </c>
    </row>
    <row r="118" spans="1:13" ht="12.75">
      <c r="B118" s="2">
        <v>0.35</v>
      </c>
      <c r="C118" s="2">
        <f>'DataFig2(UK)'!C114/100</f>
        <v>0.4</v>
      </c>
      <c r="D118" s="2">
        <v>0.45</v>
      </c>
      <c r="E118" s="2">
        <f t="shared" si="2"/>
        <v>0.48000000000000004</v>
      </c>
      <c r="G118" s="2">
        <v>0.35</v>
      </c>
      <c r="H118" s="2">
        <v>0.35</v>
      </c>
      <c r="J118" s="2">
        <f>'DataFig2(UK)'!B114/100</f>
        <v>0.4</v>
      </c>
      <c r="L118" s="2">
        <v>0.4</v>
      </c>
      <c r="M118" s="2">
        <v>0.08</v>
      </c>
    </row>
    <row r="119" spans="1:13" ht="12.75">
      <c r="B119" s="2">
        <v>0.35</v>
      </c>
      <c r="C119" s="2">
        <f>'DataFig2(UK)'!C115/100</f>
        <v>0.4</v>
      </c>
      <c r="D119" s="2">
        <v>0.45</v>
      </c>
      <c r="E119" s="2">
        <f t="shared" si="2"/>
        <v>0.48000000000000004</v>
      </c>
      <c r="G119" s="2">
        <v>0.35</v>
      </c>
      <c r="H119" s="2">
        <v>0.35</v>
      </c>
      <c r="J119" s="2">
        <f>'DataFig2(UK)'!B115/100</f>
        <v>0.4</v>
      </c>
      <c r="L119" s="2">
        <v>0.4</v>
      </c>
      <c r="M119" s="2">
        <v>0.08</v>
      </c>
    </row>
    <row r="120" spans="1:13" ht="12.75">
      <c r="A120" s="1">
        <v>2010</v>
      </c>
      <c r="B120" s="2">
        <v>0.35</v>
      </c>
      <c r="C120" s="2">
        <f>'DataFig2(UK)'!C116/100</f>
        <v>0.5</v>
      </c>
      <c r="D120" s="2">
        <v>0.45</v>
      </c>
      <c r="E120" s="2">
        <f t="shared" si="2"/>
        <v>0.49</v>
      </c>
      <c r="G120" s="2">
        <v>0.35</v>
      </c>
      <c r="H120" s="2">
        <v>0.35</v>
      </c>
      <c r="J120" s="2">
        <f>'DataFig2(UK)'!B116/100</f>
        <v>0.5</v>
      </c>
      <c r="L120" s="2">
        <v>0.41</v>
      </c>
      <c r="M120" s="2">
        <v>0.08</v>
      </c>
    </row>
    <row r="121" spans="1:13" ht="12.75">
      <c r="B121" s="2">
        <v>0.35</v>
      </c>
      <c r="C121" s="2">
        <f>'DataFig2(UK)'!C117/100</f>
        <v>0.5</v>
      </c>
      <c r="D121" s="2">
        <v>0.45</v>
      </c>
      <c r="E121" s="2">
        <f t="shared" si="2"/>
        <v>0.49</v>
      </c>
      <c r="G121" s="2">
        <v>0.35</v>
      </c>
      <c r="H121" s="2">
        <v>0.35</v>
      </c>
      <c r="J121" s="2">
        <f>'DataFig2(UK)'!B117/100</f>
        <v>0.5</v>
      </c>
      <c r="L121" s="2">
        <v>0.41</v>
      </c>
      <c r="M121" s="2">
        <v>0.08</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sheetData>
  <sheetProtection/>
  <mergeCells count="1">
    <mergeCell ref="B8:E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7"/>
  <sheetViews>
    <sheetView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3" t="s">
        <v>86</v>
      </c>
    </row>
    <row r="3" ht="12.75">
      <c r="A3" s="19" t="s">
        <v>77</v>
      </c>
    </row>
    <row r="4" ht="12.75">
      <c r="A4" t="s">
        <v>33</v>
      </c>
    </row>
    <row r="5" ht="12.75">
      <c r="A5" s="19" t="s">
        <v>46</v>
      </c>
    </row>
    <row r="6" ht="12.75">
      <c r="A6" s="19" t="s">
        <v>41</v>
      </c>
    </row>
    <row r="7" ht="12.75">
      <c r="A7" s="19" t="s">
        <v>78</v>
      </c>
    </row>
    <row r="8" ht="12.75">
      <c r="A8" s="19" t="s">
        <v>73</v>
      </c>
    </row>
    <row r="9" ht="12.75">
      <c r="A9" s="19" t="s">
        <v>74</v>
      </c>
    </row>
    <row r="10" ht="12.75">
      <c r="A10" s="19" t="s">
        <v>75</v>
      </c>
    </row>
    <row r="11" ht="12.75">
      <c r="A11" s="19" t="s">
        <v>76</v>
      </c>
    </row>
    <row r="12" spans="1:2" ht="12.75">
      <c r="A12" s="19" t="s">
        <v>80</v>
      </c>
      <c r="B12" s="19" t="s">
        <v>82</v>
      </c>
    </row>
    <row r="14" spans="1:12" ht="52.5">
      <c r="A14" s="10"/>
      <c r="B14" s="21" t="s">
        <v>64</v>
      </c>
      <c r="C14" s="21" t="s">
        <v>65</v>
      </c>
      <c r="D14" s="21" t="s">
        <v>42</v>
      </c>
      <c r="E14" s="22" t="s">
        <v>17</v>
      </c>
      <c r="F14" s="12" t="s">
        <v>36</v>
      </c>
      <c r="G14" s="12" t="s">
        <v>17</v>
      </c>
      <c r="H14" s="12" t="s">
        <v>32</v>
      </c>
      <c r="I14" s="13" t="s">
        <v>17</v>
      </c>
      <c r="J14" s="13" t="s">
        <v>18</v>
      </c>
      <c r="K14" s="13"/>
      <c r="L14" s="13"/>
    </row>
    <row r="15" spans="1:12" ht="12.75">
      <c r="A15">
        <v>1909</v>
      </c>
      <c r="B15" s="23">
        <v>8.333333333333334</v>
      </c>
      <c r="C15" s="23">
        <v>8.333333333333334</v>
      </c>
      <c r="D15" s="23">
        <v>5.833333333333334</v>
      </c>
      <c r="E15" s="16" t="s">
        <v>79</v>
      </c>
      <c r="F15" s="14">
        <v>2.5</v>
      </c>
      <c r="G15" s="16" t="s">
        <v>71</v>
      </c>
      <c r="H15" s="15"/>
      <c r="I15" s="17"/>
      <c r="J15" s="24"/>
      <c r="K15" s="14">
        <v>8.333333333333334</v>
      </c>
      <c r="L15" s="14">
        <v>8.333333333333334</v>
      </c>
    </row>
    <row r="16" spans="1:12" ht="12.75">
      <c r="A16">
        <v>1910</v>
      </c>
      <c r="B16" s="23">
        <v>8.333333333333334</v>
      </c>
      <c r="C16" s="23">
        <v>8.333333333333334</v>
      </c>
      <c r="D16" s="23">
        <v>5.833333333333334</v>
      </c>
      <c r="E16" s="16" t="s">
        <v>20</v>
      </c>
      <c r="F16" s="14">
        <v>2.5</v>
      </c>
      <c r="G16" s="25" t="s">
        <v>20</v>
      </c>
      <c r="H16" s="15"/>
      <c r="I16" s="17"/>
      <c r="J16" s="24"/>
      <c r="K16" s="14">
        <v>8.333333333333334</v>
      </c>
      <c r="L16" s="14">
        <v>8.333333333333334</v>
      </c>
    </row>
    <row r="17" spans="1:12" ht="12.75">
      <c r="A17">
        <v>1911</v>
      </c>
      <c r="B17" s="23">
        <v>8.333333333333334</v>
      </c>
      <c r="C17" s="23">
        <v>8.333333333333334</v>
      </c>
      <c r="D17" s="23">
        <v>5.833333333333334</v>
      </c>
      <c r="E17" s="16" t="s">
        <v>72</v>
      </c>
      <c r="F17" s="14">
        <v>2.5</v>
      </c>
      <c r="G17" s="25" t="s">
        <v>20</v>
      </c>
      <c r="H17" s="15"/>
      <c r="I17" s="17"/>
      <c r="J17" s="24"/>
      <c r="K17" s="14">
        <v>8.333333333333334</v>
      </c>
      <c r="L17" s="14">
        <v>8.333333333333334</v>
      </c>
    </row>
    <row r="18" spans="1:12" ht="12.75">
      <c r="A18">
        <v>1912</v>
      </c>
      <c r="B18" s="23">
        <v>8.333333333333334</v>
      </c>
      <c r="C18" s="23">
        <v>8.333333333333334</v>
      </c>
      <c r="D18" s="23">
        <v>5.833333333333334</v>
      </c>
      <c r="E18" s="16" t="s">
        <v>20</v>
      </c>
      <c r="F18" s="14">
        <v>2.5</v>
      </c>
      <c r="G18" s="25" t="s">
        <v>20</v>
      </c>
      <c r="H18" s="15"/>
      <c r="I18" s="17"/>
      <c r="J18" s="24"/>
      <c r="K18" s="14">
        <v>8.333333333333334</v>
      </c>
      <c r="L18" s="14">
        <v>8.333333333333334</v>
      </c>
    </row>
    <row r="19" spans="1:12" ht="12.75">
      <c r="A19">
        <v>1913</v>
      </c>
      <c r="B19" s="23">
        <v>8.333333333333334</v>
      </c>
      <c r="C19" s="23">
        <v>8.333333333333334</v>
      </c>
      <c r="D19" s="23">
        <v>5.833333333333334</v>
      </c>
      <c r="E19" s="16" t="s">
        <v>20</v>
      </c>
      <c r="F19" s="14">
        <v>2.5</v>
      </c>
      <c r="G19" s="25" t="s">
        <v>20</v>
      </c>
      <c r="H19" s="15"/>
      <c r="I19" s="17"/>
      <c r="J19" s="24"/>
      <c r="K19" s="14">
        <v>14.722083333333334</v>
      </c>
      <c r="L19" s="14">
        <v>14.722083333333334</v>
      </c>
    </row>
    <row r="20" spans="1:12" ht="12.75">
      <c r="A20">
        <v>1914</v>
      </c>
      <c r="B20" s="23">
        <v>17.222220833333335</v>
      </c>
      <c r="C20" s="23">
        <v>17.222220833333335</v>
      </c>
      <c r="D20" s="23">
        <v>8.333333333333334</v>
      </c>
      <c r="E20" s="16" t="s">
        <v>20</v>
      </c>
      <c r="F20" s="14">
        <v>8.888887500000001</v>
      </c>
      <c r="G20" s="25" t="s">
        <v>20</v>
      </c>
      <c r="H20" s="15"/>
      <c r="I20" s="17"/>
      <c r="J20" s="24"/>
      <c r="K20" s="14">
        <v>25.833333333333336</v>
      </c>
      <c r="L20" s="14">
        <v>25.833333333333336</v>
      </c>
    </row>
    <row r="21" spans="1:12" ht="12.75">
      <c r="A21">
        <v>1915</v>
      </c>
      <c r="B21" s="23">
        <v>32.5</v>
      </c>
      <c r="C21" s="23">
        <v>32.5</v>
      </c>
      <c r="D21" s="23">
        <v>15</v>
      </c>
      <c r="E21" s="16" t="s">
        <v>20</v>
      </c>
      <c r="F21" s="14">
        <v>17.5</v>
      </c>
      <c r="G21" s="25" t="s">
        <v>20</v>
      </c>
      <c r="H21" s="15"/>
      <c r="I21" s="17"/>
      <c r="J21" s="24"/>
      <c r="K21" s="14">
        <v>32.5</v>
      </c>
      <c r="L21" s="14">
        <v>32.5</v>
      </c>
    </row>
    <row r="22" spans="1:12" ht="12.75">
      <c r="A22">
        <v>1916</v>
      </c>
      <c r="B22" s="23">
        <v>42.5</v>
      </c>
      <c r="C22" s="23">
        <v>42.5</v>
      </c>
      <c r="D22" s="23">
        <v>25</v>
      </c>
      <c r="E22" s="16" t="s">
        <v>20</v>
      </c>
      <c r="F22" s="14">
        <v>17.5</v>
      </c>
      <c r="G22" s="25" t="s">
        <v>20</v>
      </c>
      <c r="H22" s="15"/>
      <c r="I22" s="17"/>
      <c r="J22" s="24"/>
      <c r="K22" s="14">
        <v>42.5</v>
      </c>
      <c r="L22" s="14">
        <v>42.5</v>
      </c>
    </row>
    <row r="23" spans="1:12" ht="12.75">
      <c r="A23">
        <v>1917</v>
      </c>
      <c r="B23" s="23">
        <v>42.5</v>
      </c>
      <c r="C23" s="23">
        <v>42.5</v>
      </c>
      <c r="D23" s="23">
        <v>25</v>
      </c>
      <c r="E23" s="16" t="s">
        <v>20</v>
      </c>
      <c r="F23" s="14">
        <v>17.5</v>
      </c>
      <c r="G23" s="25" t="s">
        <v>20</v>
      </c>
      <c r="H23" s="15"/>
      <c r="I23" s="17"/>
      <c r="J23" s="24"/>
      <c r="K23" s="14">
        <v>47.5</v>
      </c>
      <c r="L23" s="14">
        <v>47.5</v>
      </c>
    </row>
    <row r="24" spans="1:12" ht="12.75">
      <c r="A24">
        <v>1918</v>
      </c>
      <c r="B24" s="23">
        <v>52.5</v>
      </c>
      <c r="C24" s="23">
        <v>52.5</v>
      </c>
      <c r="D24" s="23">
        <v>30</v>
      </c>
      <c r="E24" s="16" t="s">
        <v>20</v>
      </c>
      <c r="F24" s="14">
        <v>22.5</v>
      </c>
      <c r="G24" s="16" t="s">
        <v>58</v>
      </c>
      <c r="H24" s="15"/>
      <c r="I24" s="17"/>
      <c r="J24" s="24"/>
      <c r="K24" s="14">
        <v>52.5</v>
      </c>
      <c r="L24" s="14">
        <v>52.5</v>
      </c>
    </row>
    <row r="25" spans="1:12" ht="12.75">
      <c r="A25">
        <v>1919</v>
      </c>
      <c r="B25" s="23">
        <v>52.5</v>
      </c>
      <c r="C25" s="23">
        <v>52.5</v>
      </c>
      <c r="D25" s="23">
        <v>30</v>
      </c>
      <c r="E25" s="16" t="s">
        <v>20</v>
      </c>
      <c r="F25" s="14">
        <v>22.5</v>
      </c>
      <c r="G25" s="16" t="s">
        <v>20</v>
      </c>
      <c r="H25" s="15"/>
      <c r="I25" s="17"/>
      <c r="J25" s="24"/>
      <c r="K25" s="14">
        <v>60</v>
      </c>
      <c r="L25" s="14">
        <v>60</v>
      </c>
    </row>
    <row r="26" spans="1:12" ht="12.75">
      <c r="A26">
        <v>1920</v>
      </c>
      <c r="B26" s="23">
        <v>60</v>
      </c>
      <c r="C26" s="23">
        <v>60</v>
      </c>
      <c r="D26" s="23">
        <v>30</v>
      </c>
      <c r="E26" s="16" t="s">
        <v>59</v>
      </c>
      <c r="F26" s="14">
        <v>30</v>
      </c>
      <c r="G26" s="16" t="s">
        <v>20</v>
      </c>
      <c r="H26" s="15"/>
      <c r="I26" s="17"/>
      <c r="J26" s="24"/>
      <c r="K26" s="14">
        <v>60</v>
      </c>
      <c r="L26" s="14">
        <v>60</v>
      </c>
    </row>
    <row r="27" spans="1:12" ht="12.75">
      <c r="A27">
        <v>1921</v>
      </c>
      <c r="B27" s="23">
        <v>60</v>
      </c>
      <c r="C27" s="23">
        <v>60</v>
      </c>
      <c r="D27" s="23">
        <v>30</v>
      </c>
      <c r="E27" s="16" t="s">
        <v>20</v>
      </c>
      <c r="F27" s="14">
        <v>30</v>
      </c>
      <c r="G27" s="16" t="s">
        <v>20</v>
      </c>
      <c r="H27" s="15"/>
      <c r="I27" s="17"/>
      <c r="J27" s="24"/>
      <c r="K27" s="14">
        <v>60</v>
      </c>
      <c r="L27" s="14">
        <v>60</v>
      </c>
    </row>
    <row r="28" spans="1:12" ht="12.75">
      <c r="A28">
        <v>1922</v>
      </c>
      <c r="B28" s="23">
        <v>55</v>
      </c>
      <c r="C28" s="23">
        <v>55</v>
      </c>
      <c r="D28" s="23">
        <v>25</v>
      </c>
      <c r="E28" s="16" t="s">
        <v>20</v>
      </c>
      <c r="F28" s="14">
        <v>30</v>
      </c>
      <c r="G28" s="16" t="s">
        <v>20</v>
      </c>
      <c r="H28" s="15"/>
      <c r="I28" s="17"/>
      <c r="J28" s="24"/>
      <c r="K28" s="14">
        <v>55</v>
      </c>
      <c r="L28" s="14">
        <v>55</v>
      </c>
    </row>
    <row r="29" spans="1:12" ht="12.75">
      <c r="A29">
        <v>1923</v>
      </c>
      <c r="B29" s="23">
        <v>52.5</v>
      </c>
      <c r="C29" s="23">
        <v>52.5</v>
      </c>
      <c r="D29" s="23">
        <v>22.5</v>
      </c>
      <c r="E29" s="16" t="s">
        <v>20</v>
      </c>
      <c r="F29" s="14">
        <v>30</v>
      </c>
      <c r="G29" s="16" t="s">
        <v>20</v>
      </c>
      <c r="H29" s="15"/>
      <c r="I29" s="17"/>
      <c r="J29" s="24"/>
      <c r="K29" s="14">
        <v>52.5</v>
      </c>
      <c r="L29" s="14">
        <v>52.5</v>
      </c>
    </row>
    <row r="30" spans="1:12" ht="12.75">
      <c r="A30">
        <v>1924</v>
      </c>
      <c r="B30" s="23">
        <v>52.5</v>
      </c>
      <c r="C30" s="23">
        <v>52.5</v>
      </c>
      <c r="D30" s="23">
        <v>22.5</v>
      </c>
      <c r="E30" s="16" t="s">
        <v>20</v>
      </c>
      <c r="F30" s="14">
        <v>30</v>
      </c>
      <c r="G30" s="16" t="s">
        <v>20</v>
      </c>
      <c r="H30" s="15"/>
      <c r="I30" s="17"/>
      <c r="J30" s="24"/>
      <c r="K30" s="14">
        <v>52.5</v>
      </c>
      <c r="L30" s="14">
        <v>52.5</v>
      </c>
    </row>
    <row r="31" spans="1:12" ht="12.75">
      <c r="A31">
        <v>1925</v>
      </c>
      <c r="B31" s="23">
        <v>50</v>
      </c>
      <c r="C31" s="23">
        <v>50</v>
      </c>
      <c r="D31" s="23">
        <v>20</v>
      </c>
      <c r="E31" s="16" t="s">
        <v>20</v>
      </c>
      <c r="F31" s="14">
        <v>30</v>
      </c>
      <c r="G31" s="16" t="s">
        <v>20</v>
      </c>
      <c r="H31" s="15"/>
      <c r="I31" s="17"/>
      <c r="J31" s="24"/>
      <c r="K31" s="14">
        <v>50</v>
      </c>
      <c r="L31" s="14">
        <v>50</v>
      </c>
    </row>
    <row r="32" spans="1:12" ht="12.75">
      <c r="A32">
        <v>1926</v>
      </c>
      <c r="B32" s="23">
        <v>50</v>
      </c>
      <c r="C32" s="23">
        <v>50</v>
      </c>
      <c r="D32" s="14">
        <v>20</v>
      </c>
      <c r="E32" s="16" t="s">
        <v>54</v>
      </c>
      <c r="F32" s="14">
        <v>30</v>
      </c>
      <c r="G32" s="16" t="s">
        <v>56</v>
      </c>
      <c r="H32" s="15"/>
      <c r="I32" s="17"/>
      <c r="J32" s="24"/>
      <c r="K32" s="14">
        <v>50</v>
      </c>
      <c r="L32" s="14">
        <v>50</v>
      </c>
    </row>
    <row r="33" spans="1:12" ht="12.75">
      <c r="A33">
        <v>1927</v>
      </c>
      <c r="B33" s="23">
        <v>50</v>
      </c>
      <c r="C33" s="23">
        <v>50</v>
      </c>
      <c r="D33" s="14">
        <v>20</v>
      </c>
      <c r="E33" s="16" t="s">
        <v>20</v>
      </c>
      <c r="F33" s="14">
        <v>30</v>
      </c>
      <c r="G33" s="16" t="s">
        <v>20</v>
      </c>
      <c r="H33" s="15"/>
      <c r="I33" s="17"/>
      <c r="J33" s="24"/>
      <c r="K33" s="14">
        <v>50</v>
      </c>
      <c r="L33" s="14">
        <v>50</v>
      </c>
    </row>
    <row r="34" spans="1:12" ht="12.75">
      <c r="A34">
        <v>1928</v>
      </c>
      <c r="B34" s="23">
        <v>50</v>
      </c>
      <c r="C34" s="23">
        <v>50</v>
      </c>
      <c r="D34" s="14">
        <v>20</v>
      </c>
      <c r="E34" s="16" t="s">
        <v>20</v>
      </c>
      <c r="F34" s="14">
        <v>30</v>
      </c>
      <c r="G34" s="16" t="s">
        <v>20</v>
      </c>
      <c r="H34" s="15"/>
      <c r="I34" s="17"/>
      <c r="J34" s="24"/>
      <c r="K34" s="14">
        <v>50</v>
      </c>
      <c r="L34" s="14">
        <v>50</v>
      </c>
    </row>
    <row r="35" spans="1:12" ht="12.75">
      <c r="A35">
        <v>1929</v>
      </c>
      <c r="B35" s="23">
        <v>57.5</v>
      </c>
      <c r="C35" s="23">
        <v>57.5</v>
      </c>
      <c r="D35" s="14">
        <v>20</v>
      </c>
      <c r="E35" s="16" t="s">
        <v>20</v>
      </c>
      <c r="F35" s="14">
        <v>37.5</v>
      </c>
      <c r="G35" s="16" t="s">
        <v>20</v>
      </c>
      <c r="H35" s="15"/>
      <c r="I35" s="17"/>
      <c r="J35" s="24"/>
      <c r="K35" s="14">
        <v>57.5</v>
      </c>
      <c r="L35" s="14">
        <v>57.5</v>
      </c>
    </row>
    <row r="36" spans="1:12" ht="12.75">
      <c r="A36">
        <v>1930</v>
      </c>
      <c r="B36" s="23">
        <v>63.75</v>
      </c>
      <c r="C36" s="23">
        <v>63.75</v>
      </c>
      <c r="D36" s="14">
        <v>22.5</v>
      </c>
      <c r="E36" s="16" t="s">
        <v>20</v>
      </c>
      <c r="F36" s="14">
        <v>41.25</v>
      </c>
      <c r="G36" s="16" t="s">
        <v>20</v>
      </c>
      <c r="H36" s="15"/>
      <c r="I36" s="17"/>
      <c r="J36" s="24"/>
      <c r="K36" s="14">
        <v>63.75</v>
      </c>
      <c r="L36" s="14">
        <v>63.75</v>
      </c>
    </row>
    <row r="37" spans="1:12" ht="12.75">
      <c r="A37">
        <v>1931</v>
      </c>
      <c r="B37" s="23">
        <v>66.25</v>
      </c>
      <c r="C37" s="23">
        <v>66.25</v>
      </c>
      <c r="D37" s="14">
        <v>25</v>
      </c>
      <c r="E37" s="16" t="s">
        <v>20</v>
      </c>
      <c r="F37" s="14">
        <v>41.25</v>
      </c>
      <c r="G37" s="16" t="s">
        <v>20</v>
      </c>
      <c r="H37" s="15"/>
      <c r="I37" s="17"/>
      <c r="J37" s="24"/>
      <c r="K37" s="14">
        <v>66.25</v>
      </c>
      <c r="L37" s="14">
        <v>66.25</v>
      </c>
    </row>
    <row r="38" spans="1:12" ht="12.75">
      <c r="A38">
        <v>1932</v>
      </c>
      <c r="B38" s="23">
        <v>66.25</v>
      </c>
      <c r="C38" s="23">
        <v>66.25</v>
      </c>
      <c r="D38" s="14">
        <v>25</v>
      </c>
      <c r="E38" s="16" t="s">
        <v>20</v>
      </c>
      <c r="F38" s="14">
        <v>41.25</v>
      </c>
      <c r="G38" s="16" t="s">
        <v>20</v>
      </c>
      <c r="H38" s="15"/>
      <c r="I38" s="17"/>
      <c r="J38" s="24"/>
      <c r="K38" s="14">
        <v>66.25</v>
      </c>
      <c r="L38" s="14">
        <v>66.25</v>
      </c>
    </row>
    <row r="39" spans="1:12" ht="12.75">
      <c r="A39">
        <v>1933</v>
      </c>
      <c r="B39" s="23">
        <v>66.25</v>
      </c>
      <c r="C39" s="23">
        <v>66.25</v>
      </c>
      <c r="D39" s="14">
        <v>25</v>
      </c>
      <c r="E39" s="16" t="s">
        <v>20</v>
      </c>
      <c r="F39" s="14">
        <v>41.25</v>
      </c>
      <c r="G39" s="16" t="s">
        <v>20</v>
      </c>
      <c r="H39" s="15"/>
      <c r="I39" s="17"/>
      <c r="J39" s="24"/>
      <c r="K39" s="14">
        <v>66.25</v>
      </c>
      <c r="L39" s="14">
        <v>66.25</v>
      </c>
    </row>
    <row r="40" spans="1:12" ht="12.75">
      <c r="A40">
        <v>1934</v>
      </c>
      <c r="B40" s="23">
        <v>63.75</v>
      </c>
      <c r="C40" s="23">
        <v>63.75</v>
      </c>
      <c r="D40" s="14">
        <v>22.5</v>
      </c>
      <c r="E40" s="16" t="s">
        <v>20</v>
      </c>
      <c r="F40" s="14">
        <v>41.25</v>
      </c>
      <c r="G40" s="16" t="s">
        <v>20</v>
      </c>
      <c r="H40" s="15"/>
      <c r="I40" s="17"/>
      <c r="J40" s="24"/>
      <c r="K40" s="14">
        <v>63.75</v>
      </c>
      <c r="L40" s="14">
        <v>63.75</v>
      </c>
    </row>
    <row r="41" spans="1:12" ht="12.75">
      <c r="A41">
        <v>1935</v>
      </c>
      <c r="B41" s="23">
        <v>63.75</v>
      </c>
      <c r="C41" s="23">
        <v>63.75</v>
      </c>
      <c r="D41" s="14">
        <v>22.5</v>
      </c>
      <c r="E41" s="16" t="s">
        <v>20</v>
      </c>
      <c r="F41" s="14">
        <v>41.25</v>
      </c>
      <c r="G41" s="16" t="s">
        <v>57</v>
      </c>
      <c r="H41" s="15"/>
      <c r="I41" s="17"/>
      <c r="J41" s="24"/>
      <c r="K41" s="14">
        <v>63.75</v>
      </c>
      <c r="L41" s="14">
        <v>63.75</v>
      </c>
    </row>
    <row r="42" spans="1:12" ht="12.75">
      <c r="A42">
        <v>1936</v>
      </c>
      <c r="B42" s="23">
        <v>65</v>
      </c>
      <c r="C42" s="23">
        <v>65</v>
      </c>
      <c r="D42" s="14">
        <v>23.75</v>
      </c>
      <c r="E42" s="16" t="s">
        <v>55</v>
      </c>
      <c r="F42" s="14">
        <v>41.25</v>
      </c>
      <c r="G42" s="16" t="s">
        <v>20</v>
      </c>
      <c r="H42" s="15"/>
      <c r="I42" s="17"/>
      <c r="J42" s="24"/>
      <c r="K42" s="14">
        <v>65</v>
      </c>
      <c r="L42" s="14">
        <v>65</v>
      </c>
    </row>
    <row r="43" spans="1:12" ht="12.75">
      <c r="A43">
        <v>1937</v>
      </c>
      <c r="B43" s="23">
        <v>66.25</v>
      </c>
      <c r="C43" s="23">
        <v>66.25</v>
      </c>
      <c r="D43" s="14">
        <v>25</v>
      </c>
      <c r="E43" s="16" t="s">
        <v>20</v>
      </c>
      <c r="F43" s="14">
        <v>41.25</v>
      </c>
      <c r="G43" s="16" t="s">
        <v>53</v>
      </c>
      <c r="H43" s="15"/>
      <c r="I43" s="17"/>
      <c r="J43" s="24"/>
      <c r="K43" s="14">
        <v>66.25</v>
      </c>
      <c r="L43" s="14">
        <v>66.25</v>
      </c>
    </row>
    <row r="44" spans="1:12" ht="12.75">
      <c r="A44">
        <v>1938</v>
      </c>
      <c r="B44" s="23">
        <v>75</v>
      </c>
      <c r="C44" s="23">
        <v>75</v>
      </c>
      <c r="D44" s="14">
        <v>27.5</v>
      </c>
      <c r="E44" s="16" t="s">
        <v>20</v>
      </c>
      <c r="F44" s="14">
        <v>47.5</v>
      </c>
      <c r="G44" s="16" t="s">
        <v>20</v>
      </c>
      <c r="H44" s="15"/>
      <c r="I44" s="17"/>
      <c r="J44" s="24"/>
      <c r="K44" s="14">
        <v>75</v>
      </c>
      <c r="L44" s="14">
        <v>75</v>
      </c>
    </row>
    <row r="45" spans="1:12" ht="12.75">
      <c r="A45">
        <v>1939</v>
      </c>
      <c r="B45" s="23">
        <v>82.5</v>
      </c>
      <c r="C45" s="23">
        <v>82.5</v>
      </c>
      <c r="D45" s="14">
        <v>35</v>
      </c>
      <c r="E45" s="16" t="s">
        <v>52</v>
      </c>
      <c r="F45" s="14">
        <v>47.5</v>
      </c>
      <c r="G45" s="16" t="s">
        <v>20</v>
      </c>
      <c r="H45" s="15"/>
      <c r="I45" s="17"/>
      <c r="J45" s="24"/>
      <c r="K45" s="14">
        <v>82.5</v>
      </c>
      <c r="L45" s="14">
        <v>82.5</v>
      </c>
    </row>
    <row r="46" spans="1:12" ht="12.75">
      <c r="A46">
        <v>1940</v>
      </c>
      <c r="B46" s="23">
        <v>90</v>
      </c>
      <c r="C46" s="23">
        <v>90</v>
      </c>
      <c r="D46" s="14">
        <v>42.5</v>
      </c>
      <c r="E46" s="16" t="s">
        <v>20</v>
      </c>
      <c r="F46" s="14">
        <v>47.5</v>
      </c>
      <c r="G46" s="16" t="s">
        <v>48</v>
      </c>
      <c r="H46" s="15"/>
      <c r="I46" s="17"/>
      <c r="J46" s="24"/>
      <c r="K46" s="14">
        <v>90</v>
      </c>
      <c r="L46" s="14">
        <v>90</v>
      </c>
    </row>
    <row r="47" spans="1:12" ht="12.75">
      <c r="A47">
        <v>1941</v>
      </c>
      <c r="B47" s="23">
        <v>97.5</v>
      </c>
      <c r="C47" s="23">
        <v>97.5</v>
      </c>
      <c r="D47" s="14">
        <v>50</v>
      </c>
      <c r="E47" s="16" t="s">
        <v>47</v>
      </c>
      <c r="F47" s="14">
        <v>47.5</v>
      </c>
      <c r="G47" s="16" t="s">
        <v>20</v>
      </c>
      <c r="H47" s="15"/>
      <c r="I47" s="17"/>
      <c r="J47" s="24"/>
      <c r="K47" s="14">
        <v>97.5</v>
      </c>
      <c r="L47" s="14">
        <v>97.5</v>
      </c>
    </row>
    <row r="48" spans="1:12" ht="12.75">
      <c r="A48">
        <v>1942</v>
      </c>
      <c r="B48" s="23">
        <v>97.5</v>
      </c>
      <c r="C48" s="23">
        <v>97.5</v>
      </c>
      <c r="D48" s="14">
        <v>50</v>
      </c>
      <c r="E48" s="16" t="s">
        <v>20</v>
      </c>
      <c r="F48" s="14">
        <v>47.5</v>
      </c>
      <c r="G48" s="16" t="s">
        <v>20</v>
      </c>
      <c r="H48" s="15"/>
      <c r="I48" s="17"/>
      <c r="J48" s="24"/>
      <c r="K48" s="14">
        <v>97.5</v>
      </c>
      <c r="L48" s="14">
        <v>97.5</v>
      </c>
    </row>
    <row r="49" spans="1:12" ht="12.75">
      <c r="A49">
        <v>1943</v>
      </c>
      <c r="B49" s="23">
        <v>97.5</v>
      </c>
      <c r="C49" s="23">
        <v>97.5</v>
      </c>
      <c r="D49" s="14">
        <v>50</v>
      </c>
      <c r="E49" s="16" t="s">
        <v>20</v>
      </c>
      <c r="F49" s="14">
        <v>47.5</v>
      </c>
      <c r="G49" s="16" t="s">
        <v>20</v>
      </c>
      <c r="H49" s="15"/>
      <c r="I49" s="17"/>
      <c r="J49" s="24"/>
      <c r="K49" s="14">
        <v>97.5</v>
      </c>
      <c r="L49" s="14">
        <v>97.5</v>
      </c>
    </row>
    <row r="50" spans="1:12" ht="12.75">
      <c r="A50">
        <v>1944</v>
      </c>
      <c r="B50" s="23">
        <v>97.5</v>
      </c>
      <c r="C50" s="23">
        <v>97.5</v>
      </c>
      <c r="D50" s="14">
        <v>50</v>
      </c>
      <c r="E50" s="16" t="s">
        <v>20</v>
      </c>
      <c r="F50" s="14">
        <v>47.5</v>
      </c>
      <c r="G50" s="16" t="s">
        <v>20</v>
      </c>
      <c r="H50" s="15"/>
      <c r="I50" s="17"/>
      <c r="J50" s="24"/>
      <c r="K50" s="14">
        <v>97.5</v>
      </c>
      <c r="L50" s="14">
        <v>97.5</v>
      </c>
    </row>
    <row r="51" spans="1:12" ht="12.75">
      <c r="A51">
        <v>1945</v>
      </c>
      <c r="B51" s="23">
        <v>97.5</v>
      </c>
      <c r="C51" s="23">
        <v>97.5</v>
      </c>
      <c r="D51" s="14">
        <v>50</v>
      </c>
      <c r="E51" s="16" t="s">
        <v>20</v>
      </c>
      <c r="F51" s="14">
        <v>47.5</v>
      </c>
      <c r="G51" s="16" t="s">
        <v>20</v>
      </c>
      <c r="H51" s="15"/>
      <c r="I51" s="17"/>
      <c r="J51" s="24"/>
      <c r="K51" s="14">
        <v>97.5</v>
      </c>
      <c r="L51" s="14">
        <v>97.5</v>
      </c>
    </row>
    <row r="52" spans="1:12" ht="12.75">
      <c r="A52">
        <v>1946</v>
      </c>
      <c r="B52" s="23">
        <v>97.5</v>
      </c>
      <c r="C52" s="23">
        <v>97.5</v>
      </c>
      <c r="D52" s="14">
        <v>45</v>
      </c>
      <c r="E52" s="16" t="s">
        <v>20</v>
      </c>
      <c r="F52" s="14">
        <v>52.5</v>
      </c>
      <c r="G52" s="16" t="s">
        <v>20</v>
      </c>
      <c r="H52" s="15"/>
      <c r="I52" s="17"/>
      <c r="J52" s="24"/>
      <c r="K52" s="14">
        <v>97.5</v>
      </c>
      <c r="L52" s="14">
        <v>97.5</v>
      </c>
    </row>
    <row r="53" spans="1:12" ht="12.75">
      <c r="A53">
        <v>1947</v>
      </c>
      <c r="B53" s="23">
        <v>97.5</v>
      </c>
      <c r="C53" s="23">
        <v>97.5</v>
      </c>
      <c r="D53" s="14">
        <v>45</v>
      </c>
      <c r="E53" s="16" t="s">
        <v>20</v>
      </c>
      <c r="F53" s="14">
        <v>52.5</v>
      </c>
      <c r="G53" s="16" t="s">
        <v>20</v>
      </c>
      <c r="H53" s="15"/>
      <c r="I53" s="17"/>
      <c r="J53" s="24"/>
      <c r="K53" s="14">
        <v>97.5</v>
      </c>
      <c r="L53" s="14">
        <v>97.5</v>
      </c>
    </row>
    <row r="54" spans="1:12" ht="12.75">
      <c r="A54">
        <v>1948</v>
      </c>
      <c r="B54" s="23">
        <v>97.5</v>
      </c>
      <c r="C54" s="23">
        <v>97.5</v>
      </c>
      <c r="D54" s="14">
        <v>45</v>
      </c>
      <c r="E54" s="16" t="s">
        <v>20</v>
      </c>
      <c r="F54" s="14">
        <v>52.5</v>
      </c>
      <c r="G54" s="16" t="s">
        <v>20</v>
      </c>
      <c r="H54" s="15"/>
      <c r="I54" s="17"/>
      <c r="J54" s="24"/>
      <c r="K54" s="14">
        <v>97.5</v>
      </c>
      <c r="L54" s="14">
        <v>97.5</v>
      </c>
    </row>
    <row r="55" spans="1:12" ht="12.75">
      <c r="A55">
        <v>1949</v>
      </c>
      <c r="B55" s="23">
        <v>97.5</v>
      </c>
      <c r="C55" s="23">
        <v>97.5</v>
      </c>
      <c r="D55" s="14">
        <v>45</v>
      </c>
      <c r="E55" s="16" t="s">
        <v>20</v>
      </c>
      <c r="F55" s="14">
        <v>52.5</v>
      </c>
      <c r="G55" s="16" t="s">
        <v>20</v>
      </c>
      <c r="H55" s="15"/>
      <c r="I55" s="17"/>
      <c r="J55" s="24"/>
      <c r="K55" s="14">
        <v>97.5</v>
      </c>
      <c r="L55" s="14">
        <v>97.5</v>
      </c>
    </row>
    <row r="56" spans="1:12" ht="12.75">
      <c r="A56">
        <v>1950</v>
      </c>
      <c r="B56" s="23">
        <v>97.5</v>
      </c>
      <c r="C56" s="23">
        <v>97.5</v>
      </c>
      <c r="D56" s="14">
        <v>45</v>
      </c>
      <c r="E56" s="16" t="s">
        <v>20</v>
      </c>
      <c r="F56" s="14">
        <v>52.5</v>
      </c>
      <c r="G56" s="16" t="s">
        <v>49</v>
      </c>
      <c r="H56" s="15"/>
      <c r="I56" s="17"/>
      <c r="J56" s="24"/>
      <c r="K56" s="14">
        <v>97.5</v>
      </c>
      <c r="L56" s="14">
        <v>97.5</v>
      </c>
    </row>
    <row r="57" spans="1:12" ht="12.75">
      <c r="A57">
        <v>1951</v>
      </c>
      <c r="B57" s="23">
        <v>97.5</v>
      </c>
      <c r="C57" s="23">
        <v>97.5</v>
      </c>
      <c r="D57" s="14">
        <v>47.5</v>
      </c>
      <c r="E57" s="16" t="s">
        <v>51</v>
      </c>
      <c r="F57" s="14">
        <v>50</v>
      </c>
      <c r="G57" s="16" t="s">
        <v>20</v>
      </c>
      <c r="H57" s="15"/>
      <c r="I57" s="17"/>
      <c r="J57" s="24"/>
      <c r="K57" s="14">
        <v>97.5</v>
      </c>
      <c r="L57" s="14">
        <v>97.5</v>
      </c>
    </row>
    <row r="58" spans="1:12" ht="12.75">
      <c r="A58">
        <v>1952</v>
      </c>
      <c r="B58" s="23">
        <v>97.5</v>
      </c>
      <c r="C58" s="23">
        <v>97.5</v>
      </c>
      <c r="D58" s="14">
        <v>47.5</v>
      </c>
      <c r="E58" s="16" t="s">
        <v>50</v>
      </c>
      <c r="F58" s="14">
        <v>50</v>
      </c>
      <c r="G58" s="16" t="s">
        <v>20</v>
      </c>
      <c r="H58" s="15"/>
      <c r="I58" s="17"/>
      <c r="J58" s="24"/>
      <c r="K58" s="14">
        <v>97.5</v>
      </c>
      <c r="L58" s="14">
        <v>97.5</v>
      </c>
    </row>
    <row r="59" spans="1:12" ht="12.75">
      <c r="A59">
        <v>1953</v>
      </c>
      <c r="B59" s="23">
        <v>95</v>
      </c>
      <c r="C59" s="23">
        <v>95</v>
      </c>
      <c r="D59" s="14">
        <v>45</v>
      </c>
      <c r="E59" s="16" t="s">
        <v>20</v>
      </c>
      <c r="F59" s="14">
        <v>50</v>
      </c>
      <c r="G59" s="16" t="s">
        <v>20</v>
      </c>
      <c r="H59" s="15"/>
      <c r="I59" s="17"/>
      <c r="J59" s="24"/>
      <c r="K59" s="14">
        <v>95</v>
      </c>
      <c r="L59" s="14">
        <v>95</v>
      </c>
    </row>
    <row r="60" spans="1:12" ht="12.75">
      <c r="A60">
        <v>1954</v>
      </c>
      <c r="B60" s="23">
        <v>95</v>
      </c>
      <c r="C60" s="23">
        <v>95</v>
      </c>
      <c r="D60" s="14">
        <v>45</v>
      </c>
      <c r="E60" s="16" t="s">
        <v>20</v>
      </c>
      <c r="F60" s="14">
        <v>50</v>
      </c>
      <c r="G60" s="16" t="s">
        <v>20</v>
      </c>
      <c r="H60" s="15"/>
      <c r="I60" s="17"/>
      <c r="J60" s="24"/>
      <c r="K60" s="14">
        <v>95</v>
      </c>
      <c r="L60" s="14">
        <v>95</v>
      </c>
    </row>
    <row r="61" spans="1:12" ht="12.75">
      <c r="A61">
        <v>1955</v>
      </c>
      <c r="B61" s="23">
        <v>92.5</v>
      </c>
      <c r="C61" s="23">
        <v>92.5</v>
      </c>
      <c r="D61" s="14">
        <v>42.5</v>
      </c>
      <c r="E61" s="16" t="s">
        <v>20</v>
      </c>
      <c r="F61" s="14">
        <v>50</v>
      </c>
      <c r="G61" s="16" t="s">
        <v>20</v>
      </c>
      <c r="H61" s="15"/>
      <c r="I61" s="17"/>
      <c r="J61" s="24"/>
      <c r="K61" s="14">
        <v>92.5</v>
      </c>
      <c r="L61" s="14">
        <v>92.5</v>
      </c>
    </row>
    <row r="62" spans="1:12" ht="12.75">
      <c r="A62">
        <v>1956</v>
      </c>
      <c r="B62" s="23">
        <v>92.5</v>
      </c>
      <c r="C62" s="23">
        <v>92.5</v>
      </c>
      <c r="D62" s="14">
        <v>42.5</v>
      </c>
      <c r="E62" s="16" t="s">
        <v>20</v>
      </c>
      <c r="F62" s="14">
        <v>50</v>
      </c>
      <c r="G62" s="16" t="s">
        <v>20</v>
      </c>
      <c r="H62" s="15"/>
      <c r="I62" s="17"/>
      <c r="J62" s="24"/>
      <c r="K62" s="14">
        <v>92.5</v>
      </c>
      <c r="L62" s="14">
        <v>92.5</v>
      </c>
    </row>
    <row r="63" spans="1:12" ht="12.75">
      <c r="A63">
        <v>1957</v>
      </c>
      <c r="B63" s="23">
        <v>92.5</v>
      </c>
      <c r="C63" s="23">
        <v>92.5</v>
      </c>
      <c r="D63" s="14">
        <v>42.5</v>
      </c>
      <c r="E63" s="16" t="s">
        <v>20</v>
      </c>
      <c r="F63" s="14">
        <v>50</v>
      </c>
      <c r="G63" s="16" t="s">
        <v>20</v>
      </c>
      <c r="H63" s="15"/>
      <c r="I63" s="17"/>
      <c r="J63" s="24"/>
      <c r="K63" s="14">
        <v>92.5</v>
      </c>
      <c r="L63" s="14">
        <v>92.5</v>
      </c>
    </row>
    <row r="64" spans="1:12" ht="12.75">
      <c r="A64">
        <v>1958</v>
      </c>
      <c r="B64" s="23">
        <v>92.5</v>
      </c>
      <c r="C64" s="23">
        <v>92.5</v>
      </c>
      <c r="D64" s="14">
        <v>42.5</v>
      </c>
      <c r="E64" s="16" t="s">
        <v>20</v>
      </c>
      <c r="F64" s="14">
        <v>50</v>
      </c>
      <c r="G64" s="16" t="s">
        <v>20</v>
      </c>
      <c r="H64" s="15"/>
      <c r="I64" s="17"/>
      <c r="J64" s="24"/>
      <c r="K64" s="14">
        <v>92.5</v>
      </c>
      <c r="L64" s="14">
        <v>92.5</v>
      </c>
    </row>
    <row r="65" spans="1:12" ht="12.75">
      <c r="A65">
        <v>1959</v>
      </c>
      <c r="B65" s="23">
        <v>88.75</v>
      </c>
      <c r="C65" s="23">
        <v>88.75</v>
      </c>
      <c r="D65" s="23">
        <v>38.75</v>
      </c>
      <c r="E65" s="16" t="s">
        <v>40</v>
      </c>
      <c r="F65" s="14">
        <v>50</v>
      </c>
      <c r="G65" s="16" t="s">
        <v>38</v>
      </c>
      <c r="H65" s="15"/>
      <c r="I65" s="17"/>
      <c r="J65" s="24"/>
      <c r="K65" s="14">
        <v>88.75</v>
      </c>
      <c r="L65" s="14">
        <v>88.75</v>
      </c>
    </row>
    <row r="66" spans="1:12" ht="12.75">
      <c r="A66">
        <v>1960</v>
      </c>
      <c r="B66" s="23">
        <v>88.75</v>
      </c>
      <c r="C66" s="23">
        <v>88.75</v>
      </c>
      <c r="D66" s="23">
        <v>38.75</v>
      </c>
      <c r="E66" s="16" t="s">
        <v>20</v>
      </c>
      <c r="F66" s="14">
        <v>50</v>
      </c>
      <c r="G66" s="16" t="s">
        <v>20</v>
      </c>
      <c r="H66" s="15"/>
      <c r="I66" s="17"/>
      <c r="J66" s="24"/>
      <c r="K66" s="14">
        <v>88.75</v>
      </c>
      <c r="L66" s="14">
        <v>88.75</v>
      </c>
    </row>
    <row r="67" spans="1:12" ht="12.75">
      <c r="A67">
        <v>1961</v>
      </c>
      <c r="B67" s="23">
        <v>88.75</v>
      </c>
      <c r="C67" s="23">
        <v>88.75</v>
      </c>
      <c r="D67" s="23">
        <v>38.75</v>
      </c>
      <c r="E67" s="16" t="s">
        <v>20</v>
      </c>
      <c r="F67" s="14">
        <v>50</v>
      </c>
      <c r="G67" s="16" t="s">
        <v>20</v>
      </c>
      <c r="H67" s="15"/>
      <c r="I67" s="17"/>
      <c r="J67" s="24"/>
      <c r="K67" s="14">
        <v>88.75</v>
      </c>
      <c r="L67" s="14">
        <v>88.75</v>
      </c>
    </row>
    <row r="68" spans="1:12" ht="12.75">
      <c r="A68">
        <v>1962</v>
      </c>
      <c r="B68" s="23">
        <v>88.75</v>
      </c>
      <c r="C68" s="23">
        <v>88.75</v>
      </c>
      <c r="D68" s="23">
        <v>38.75</v>
      </c>
      <c r="E68" s="16" t="s">
        <v>20</v>
      </c>
      <c r="F68" s="14">
        <v>50</v>
      </c>
      <c r="G68" s="16" t="s">
        <v>20</v>
      </c>
      <c r="H68" s="15"/>
      <c r="I68" s="17"/>
      <c r="J68" s="24"/>
      <c r="K68" s="14">
        <v>88.75</v>
      </c>
      <c r="L68" s="14">
        <v>88.75</v>
      </c>
    </row>
    <row r="69" spans="1:12" ht="12.75">
      <c r="A69">
        <v>1963</v>
      </c>
      <c r="B69" s="23">
        <v>88.75</v>
      </c>
      <c r="C69" s="23">
        <v>88.75</v>
      </c>
      <c r="D69" s="23">
        <v>38.75</v>
      </c>
      <c r="E69" s="16" t="s">
        <v>20</v>
      </c>
      <c r="F69" s="14">
        <v>50</v>
      </c>
      <c r="G69" s="16" t="s">
        <v>20</v>
      </c>
      <c r="H69" s="15"/>
      <c r="I69" s="17"/>
      <c r="J69" s="24"/>
      <c r="K69" s="14">
        <v>88.75</v>
      </c>
      <c r="L69" s="14">
        <v>88.75</v>
      </c>
    </row>
    <row r="70" spans="1:12" ht="12.75">
      <c r="A70">
        <v>1964</v>
      </c>
      <c r="B70" s="23">
        <v>88.75</v>
      </c>
      <c r="C70" s="23">
        <v>88.75</v>
      </c>
      <c r="D70" s="23">
        <v>38.75</v>
      </c>
      <c r="E70" s="16" t="s">
        <v>20</v>
      </c>
      <c r="F70" s="14">
        <v>50</v>
      </c>
      <c r="G70" s="16" t="s">
        <v>20</v>
      </c>
      <c r="H70" s="15"/>
      <c r="I70" s="17"/>
      <c r="J70" s="24"/>
      <c r="K70" s="14">
        <v>88.75</v>
      </c>
      <c r="L70" s="14">
        <v>88.75</v>
      </c>
    </row>
    <row r="71" spans="1:12" ht="12.75">
      <c r="A71">
        <v>1965</v>
      </c>
      <c r="B71" s="23">
        <v>91.25</v>
      </c>
      <c r="C71" s="23">
        <v>91.25</v>
      </c>
      <c r="D71" s="23">
        <v>41.25</v>
      </c>
      <c r="E71" s="16" t="s">
        <v>20</v>
      </c>
      <c r="F71" s="14">
        <v>50</v>
      </c>
      <c r="G71" s="16" t="s">
        <v>20</v>
      </c>
      <c r="H71" s="15"/>
      <c r="I71" s="17"/>
      <c r="J71" s="27" t="s">
        <v>39</v>
      </c>
      <c r="K71" s="14">
        <v>96.25</v>
      </c>
      <c r="L71" s="14">
        <v>96.25</v>
      </c>
    </row>
    <row r="72" spans="1:12" ht="12.75">
      <c r="A72">
        <v>1966</v>
      </c>
      <c r="B72" s="23">
        <v>91.25</v>
      </c>
      <c r="C72" s="23">
        <v>91.25</v>
      </c>
      <c r="D72" s="23">
        <v>41.25</v>
      </c>
      <c r="E72" s="16" t="s">
        <v>20</v>
      </c>
      <c r="F72" s="14">
        <v>50</v>
      </c>
      <c r="G72" s="16" t="s">
        <v>20</v>
      </c>
      <c r="H72" s="15"/>
      <c r="I72" s="17"/>
      <c r="J72" s="24"/>
      <c r="K72" s="14">
        <v>91.25</v>
      </c>
      <c r="L72" s="14">
        <v>91.25</v>
      </c>
    </row>
    <row r="73" spans="1:12" ht="12.75">
      <c r="A73">
        <v>1967</v>
      </c>
      <c r="B73" s="23">
        <v>91.25</v>
      </c>
      <c r="C73" s="23">
        <v>91.25</v>
      </c>
      <c r="D73" s="23">
        <v>41.25</v>
      </c>
      <c r="E73" s="16" t="s">
        <v>20</v>
      </c>
      <c r="F73" s="14">
        <v>50</v>
      </c>
      <c r="G73" s="16" t="s">
        <v>20</v>
      </c>
      <c r="H73" s="15"/>
      <c r="I73" s="17"/>
      <c r="J73" s="24"/>
      <c r="K73" s="14">
        <v>91.25</v>
      </c>
      <c r="L73" s="14">
        <v>91.25</v>
      </c>
    </row>
    <row r="74" spans="1:12" ht="12.75">
      <c r="A74">
        <v>1968</v>
      </c>
      <c r="B74" s="23">
        <v>91.25</v>
      </c>
      <c r="C74" s="23">
        <v>91.25</v>
      </c>
      <c r="D74" s="23">
        <v>41.25</v>
      </c>
      <c r="E74" s="16" t="s">
        <v>20</v>
      </c>
      <c r="F74" s="14">
        <v>50</v>
      </c>
      <c r="G74" s="16" t="s">
        <v>20</v>
      </c>
      <c r="H74" s="15"/>
      <c r="I74" s="17"/>
      <c r="J74" s="24"/>
      <c r="K74" s="14">
        <v>91.25</v>
      </c>
      <c r="L74" s="14">
        <v>91.25</v>
      </c>
    </row>
    <row r="75" spans="1:12" ht="12.75">
      <c r="A75">
        <v>1969</v>
      </c>
      <c r="B75" s="23">
        <v>91.25</v>
      </c>
      <c r="C75" s="23">
        <v>91.25</v>
      </c>
      <c r="D75" s="23">
        <v>41.25</v>
      </c>
      <c r="E75" s="16" t="s">
        <v>20</v>
      </c>
      <c r="F75" s="14">
        <v>50</v>
      </c>
      <c r="G75" s="16" t="s">
        <v>25</v>
      </c>
      <c r="H75" s="15"/>
      <c r="I75" s="17"/>
      <c r="J75" s="24"/>
      <c r="K75" s="14">
        <v>91.25</v>
      </c>
      <c r="L75" s="14">
        <v>91.25</v>
      </c>
    </row>
    <row r="76" spans="1:12" ht="12.75">
      <c r="A76">
        <v>1970</v>
      </c>
      <c r="B76" s="23">
        <v>91.25</v>
      </c>
      <c r="C76" s="23">
        <v>91.25</v>
      </c>
      <c r="D76" s="23">
        <v>41.25</v>
      </c>
      <c r="E76" s="16" t="s">
        <v>45</v>
      </c>
      <c r="F76" s="14">
        <v>50</v>
      </c>
      <c r="G76" s="16" t="s">
        <v>20</v>
      </c>
      <c r="H76" s="15"/>
      <c r="I76" s="17"/>
      <c r="J76" s="24"/>
      <c r="K76" s="14">
        <v>91.25</v>
      </c>
      <c r="L76" s="14">
        <v>91.25</v>
      </c>
    </row>
    <row r="77" spans="1:12" ht="12.75">
      <c r="A77">
        <v>1971</v>
      </c>
      <c r="B77" s="26">
        <v>82.9375</v>
      </c>
      <c r="C77" s="23">
        <v>88.75</v>
      </c>
      <c r="D77" s="23">
        <v>38.75</v>
      </c>
      <c r="E77" s="16" t="s">
        <v>20</v>
      </c>
      <c r="F77" s="14">
        <v>50</v>
      </c>
      <c r="G77" s="16" t="s">
        <v>20</v>
      </c>
      <c r="H77" s="15"/>
      <c r="I77" s="17"/>
      <c r="J77" s="24"/>
      <c r="K77" s="14">
        <v>73.75</v>
      </c>
      <c r="L77" s="14">
        <v>88.75</v>
      </c>
    </row>
    <row r="78" spans="1:12" ht="12.75">
      <c r="A78">
        <v>1972</v>
      </c>
      <c r="B78" s="26">
        <v>82.9375</v>
      </c>
      <c r="C78" s="23">
        <v>88.75</v>
      </c>
      <c r="D78" s="23">
        <v>38.75</v>
      </c>
      <c r="E78" s="16" t="s">
        <v>20</v>
      </c>
      <c r="F78" s="14">
        <v>50</v>
      </c>
      <c r="G78" s="16" t="s">
        <v>20</v>
      </c>
      <c r="H78" s="15"/>
      <c r="I78" s="17"/>
      <c r="J78" s="24" t="s">
        <v>44</v>
      </c>
      <c r="K78" s="14">
        <v>73.75</v>
      </c>
      <c r="L78" s="14">
        <v>88.75</v>
      </c>
    </row>
    <row r="79" spans="1:12" ht="12.75">
      <c r="A79">
        <v>1973</v>
      </c>
      <c r="B79" s="23">
        <v>75</v>
      </c>
      <c r="C79" s="23">
        <v>90</v>
      </c>
      <c r="D79" s="23">
        <v>75</v>
      </c>
      <c r="E79" s="16" t="s">
        <v>25</v>
      </c>
      <c r="F79" s="15"/>
      <c r="G79" s="25"/>
      <c r="H79" s="14">
        <v>15</v>
      </c>
      <c r="I79" s="16" t="s">
        <v>25</v>
      </c>
      <c r="J79" s="24"/>
      <c r="K79" s="14">
        <v>75</v>
      </c>
      <c r="L79" s="14">
        <v>90</v>
      </c>
    </row>
    <row r="80" spans="1:12" ht="12.75">
      <c r="A80">
        <v>1974</v>
      </c>
      <c r="B80" s="23">
        <v>83</v>
      </c>
      <c r="C80" s="23">
        <v>98</v>
      </c>
      <c r="D80" s="23">
        <v>83</v>
      </c>
      <c r="E80" s="17" t="s">
        <v>20</v>
      </c>
      <c r="F80" s="15"/>
      <c r="G80" s="25"/>
      <c r="H80" s="14">
        <v>15</v>
      </c>
      <c r="I80" s="17" t="s">
        <v>20</v>
      </c>
      <c r="J80" s="24"/>
      <c r="K80" s="14">
        <v>83</v>
      </c>
      <c r="L80" s="14">
        <v>98</v>
      </c>
    </row>
    <row r="81" spans="1:12" ht="12.75">
      <c r="A81">
        <v>1975</v>
      </c>
      <c r="B81" s="23">
        <v>83</v>
      </c>
      <c r="C81" s="23">
        <v>98</v>
      </c>
      <c r="D81" s="23">
        <v>83</v>
      </c>
      <c r="E81" s="17" t="s">
        <v>20</v>
      </c>
      <c r="F81" s="15"/>
      <c r="G81" s="25"/>
      <c r="H81" s="14">
        <v>15</v>
      </c>
      <c r="I81" s="17" t="s">
        <v>20</v>
      </c>
      <c r="J81" s="24"/>
      <c r="K81" s="14">
        <v>83</v>
      </c>
      <c r="L81" s="14">
        <v>98</v>
      </c>
    </row>
    <row r="82" spans="1:12" ht="12.75">
      <c r="A82">
        <v>1976</v>
      </c>
      <c r="B82" s="23">
        <v>83</v>
      </c>
      <c r="C82" s="23">
        <v>98</v>
      </c>
      <c r="D82" s="23">
        <v>83</v>
      </c>
      <c r="E82" s="16" t="s">
        <v>60</v>
      </c>
      <c r="F82" s="15"/>
      <c r="G82" s="25"/>
      <c r="H82" s="14">
        <v>15</v>
      </c>
      <c r="I82" s="16" t="s">
        <v>60</v>
      </c>
      <c r="J82" s="24"/>
      <c r="K82" s="14">
        <v>83</v>
      </c>
      <c r="L82" s="14">
        <v>98</v>
      </c>
    </row>
    <row r="83" spans="1:12" ht="12.75">
      <c r="A83">
        <v>1977</v>
      </c>
      <c r="B83" s="23">
        <v>83</v>
      </c>
      <c r="C83" s="23">
        <v>98</v>
      </c>
      <c r="D83" s="23">
        <v>83</v>
      </c>
      <c r="E83" s="16" t="s">
        <v>20</v>
      </c>
      <c r="F83" s="15"/>
      <c r="G83" s="25"/>
      <c r="H83" s="14">
        <v>15</v>
      </c>
      <c r="I83" s="17" t="s">
        <v>20</v>
      </c>
      <c r="J83" s="24"/>
      <c r="K83" s="14">
        <v>83</v>
      </c>
      <c r="L83" s="14">
        <v>98</v>
      </c>
    </row>
    <row r="84" spans="1:12" ht="12.75">
      <c r="A84">
        <v>1978</v>
      </c>
      <c r="B84" s="23">
        <v>83</v>
      </c>
      <c r="C84" s="23">
        <v>98</v>
      </c>
      <c r="D84" s="23">
        <v>83</v>
      </c>
      <c r="E84" s="16" t="s">
        <v>20</v>
      </c>
      <c r="F84" s="15"/>
      <c r="G84" s="25"/>
      <c r="H84" s="14">
        <v>15</v>
      </c>
      <c r="I84" s="17" t="s">
        <v>20</v>
      </c>
      <c r="J84" s="24"/>
      <c r="K84" s="14">
        <v>83</v>
      </c>
      <c r="L84" s="14">
        <v>98</v>
      </c>
    </row>
    <row r="85" spans="1:12" ht="12.75">
      <c r="A85">
        <v>1979</v>
      </c>
      <c r="B85" s="23">
        <v>60</v>
      </c>
      <c r="C85" s="23">
        <v>75</v>
      </c>
      <c r="D85" s="23">
        <v>60</v>
      </c>
      <c r="E85" s="16" t="s">
        <v>43</v>
      </c>
      <c r="F85" s="15"/>
      <c r="G85" s="25"/>
      <c r="H85" s="14">
        <v>15</v>
      </c>
      <c r="I85" s="16" t="s">
        <v>43</v>
      </c>
      <c r="J85" s="24"/>
      <c r="K85" s="14">
        <v>60</v>
      </c>
      <c r="L85" s="14">
        <v>75</v>
      </c>
    </row>
    <row r="86" spans="1:12" ht="12.75">
      <c r="A86">
        <v>1980</v>
      </c>
      <c r="B86" s="23">
        <v>60</v>
      </c>
      <c r="C86" s="23">
        <v>75</v>
      </c>
      <c r="D86" s="23">
        <v>60</v>
      </c>
      <c r="E86" s="16" t="s">
        <v>20</v>
      </c>
      <c r="F86" s="15"/>
      <c r="G86" s="25"/>
      <c r="H86" s="14">
        <v>15</v>
      </c>
      <c r="I86" s="17" t="s">
        <v>20</v>
      </c>
      <c r="J86" s="24"/>
      <c r="K86" s="14">
        <v>60</v>
      </c>
      <c r="L86" s="14">
        <v>75</v>
      </c>
    </row>
    <row r="87" spans="1:12" ht="12.75">
      <c r="A87">
        <v>1981</v>
      </c>
      <c r="B87" s="23">
        <v>60</v>
      </c>
      <c r="C87" s="23">
        <v>75</v>
      </c>
      <c r="D87" s="23">
        <v>60</v>
      </c>
      <c r="E87" s="16" t="s">
        <v>62</v>
      </c>
      <c r="F87" s="15"/>
      <c r="G87" s="25"/>
      <c r="H87" s="14">
        <v>15</v>
      </c>
      <c r="I87" s="16" t="s">
        <v>62</v>
      </c>
      <c r="J87" s="24"/>
      <c r="K87" s="14">
        <v>60</v>
      </c>
      <c r="L87" s="14">
        <v>75</v>
      </c>
    </row>
    <row r="88" spans="1:12" ht="12.75">
      <c r="A88">
        <v>1982</v>
      </c>
      <c r="B88" s="23">
        <v>60</v>
      </c>
      <c r="C88" s="23">
        <v>75</v>
      </c>
      <c r="D88" s="23">
        <v>60</v>
      </c>
      <c r="E88" s="16" t="s">
        <v>20</v>
      </c>
      <c r="F88" s="15"/>
      <c r="G88" s="25"/>
      <c r="H88" s="14">
        <v>15</v>
      </c>
      <c r="I88" s="17" t="s">
        <v>20</v>
      </c>
      <c r="J88" s="24"/>
      <c r="K88" s="14">
        <v>60</v>
      </c>
      <c r="L88" s="14">
        <v>75</v>
      </c>
    </row>
    <row r="89" spans="1:12" ht="12.75">
      <c r="A89">
        <v>1983</v>
      </c>
      <c r="B89" s="23">
        <v>60</v>
      </c>
      <c r="C89" s="23">
        <v>75</v>
      </c>
      <c r="D89" s="23">
        <v>60</v>
      </c>
      <c r="E89" s="16" t="s">
        <v>20</v>
      </c>
      <c r="F89" s="15"/>
      <c r="G89" s="25"/>
      <c r="H89" s="14">
        <v>15</v>
      </c>
      <c r="I89" s="17" t="s">
        <v>20</v>
      </c>
      <c r="J89" s="24"/>
      <c r="K89" s="14">
        <v>60</v>
      </c>
      <c r="L89" s="14">
        <v>75</v>
      </c>
    </row>
    <row r="90" spans="1:12" ht="12.75">
      <c r="A90">
        <v>1984</v>
      </c>
      <c r="B90" s="23">
        <v>60</v>
      </c>
      <c r="C90" s="23">
        <v>60</v>
      </c>
      <c r="D90" s="23">
        <v>60</v>
      </c>
      <c r="E90" s="16" t="s">
        <v>61</v>
      </c>
      <c r="F90" s="15"/>
      <c r="G90" s="25"/>
      <c r="H90" s="15"/>
      <c r="I90" s="17"/>
      <c r="J90" s="24"/>
      <c r="K90" s="14">
        <v>60</v>
      </c>
      <c r="L90" s="14">
        <v>60</v>
      </c>
    </row>
    <row r="91" spans="1:12" ht="12.75">
      <c r="A91">
        <v>1985</v>
      </c>
      <c r="B91" s="23">
        <v>60</v>
      </c>
      <c r="C91" s="23">
        <v>60</v>
      </c>
      <c r="D91" s="23">
        <v>60</v>
      </c>
      <c r="E91" s="16" t="s">
        <v>20</v>
      </c>
      <c r="F91" s="15"/>
      <c r="G91" s="25"/>
      <c r="H91" s="15"/>
      <c r="I91" s="17"/>
      <c r="J91" s="24"/>
      <c r="K91" s="14">
        <v>60</v>
      </c>
      <c r="L91" s="14">
        <v>60</v>
      </c>
    </row>
    <row r="92" spans="1:12" ht="12.75">
      <c r="A92">
        <v>1986</v>
      </c>
      <c r="B92" s="23">
        <v>60</v>
      </c>
      <c r="C92" s="23">
        <v>60</v>
      </c>
      <c r="D92" s="23">
        <v>60</v>
      </c>
      <c r="E92" s="16" t="s">
        <v>20</v>
      </c>
      <c r="F92" s="15"/>
      <c r="G92" s="25"/>
      <c r="H92" s="15"/>
      <c r="I92" s="17"/>
      <c r="J92" s="24"/>
      <c r="K92" s="14">
        <v>60</v>
      </c>
      <c r="L92" s="14">
        <v>60</v>
      </c>
    </row>
    <row r="93" spans="1:12" ht="12.75">
      <c r="A93">
        <v>1987</v>
      </c>
      <c r="B93" s="23">
        <v>60</v>
      </c>
      <c r="C93" s="23">
        <v>60</v>
      </c>
      <c r="D93" s="23">
        <v>60</v>
      </c>
      <c r="E93" s="16" t="s">
        <v>20</v>
      </c>
      <c r="F93" s="15"/>
      <c r="G93" s="25"/>
      <c r="H93" s="15"/>
      <c r="I93" s="17"/>
      <c r="J93" s="24"/>
      <c r="K93" s="14">
        <v>60</v>
      </c>
      <c r="L93" s="14">
        <v>60</v>
      </c>
    </row>
    <row r="94" spans="1:12" ht="12.75">
      <c r="A94">
        <v>1988</v>
      </c>
      <c r="B94" s="23">
        <v>40</v>
      </c>
      <c r="C94" s="23">
        <v>40</v>
      </c>
      <c r="D94" s="23">
        <v>40</v>
      </c>
      <c r="E94" s="16" t="s">
        <v>20</v>
      </c>
      <c r="F94" s="15"/>
      <c r="G94" s="25"/>
      <c r="H94" s="15"/>
      <c r="I94" s="17"/>
      <c r="J94" s="24"/>
      <c r="K94" s="14">
        <v>40</v>
      </c>
      <c r="L94" s="14">
        <v>40</v>
      </c>
    </row>
    <row r="95" spans="1:12" ht="12.75">
      <c r="A95">
        <v>1989</v>
      </c>
      <c r="B95" s="23">
        <v>40</v>
      </c>
      <c r="C95" s="23">
        <v>40</v>
      </c>
      <c r="D95" s="23">
        <v>40</v>
      </c>
      <c r="E95" s="16" t="s">
        <v>20</v>
      </c>
      <c r="F95" s="15"/>
      <c r="G95" s="25"/>
      <c r="H95" s="15"/>
      <c r="I95" s="17"/>
      <c r="J95" s="24"/>
      <c r="K95" s="14">
        <v>40</v>
      </c>
      <c r="L95" s="14">
        <v>40</v>
      </c>
    </row>
    <row r="96" spans="1:12" ht="12.75">
      <c r="A96">
        <v>1990</v>
      </c>
      <c r="B96" s="23">
        <v>40</v>
      </c>
      <c r="C96" s="23">
        <v>40</v>
      </c>
      <c r="D96" s="23">
        <v>40</v>
      </c>
      <c r="E96" s="16" t="s">
        <v>20</v>
      </c>
      <c r="F96" s="15"/>
      <c r="G96" s="25"/>
      <c r="H96" s="15"/>
      <c r="I96" s="17"/>
      <c r="J96" s="24"/>
      <c r="K96" s="14">
        <v>40</v>
      </c>
      <c r="L96" s="14">
        <v>40</v>
      </c>
    </row>
    <row r="97" spans="1:12" ht="12.75">
      <c r="A97">
        <v>1991</v>
      </c>
      <c r="B97" s="23">
        <v>40</v>
      </c>
      <c r="C97" s="23">
        <v>40</v>
      </c>
      <c r="D97" s="23">
        <v>40</v>
      </c>
      <c r="E97" s="16" t="s">
        <v>20</v>
      </c>
      <c r="F97" s="15"/>
      <c r="G97" s="25"/>
      <c r="H97" s="15"/>
      <c r="I97" s="17"/>
      <c r="J97" s="24"/>
      <c r="K97" s="14">
        <v>40</v>
      </c>
      <c r="L97" s="14">
        <v>40</v>
      </c>
    </row>
    <row r="98" spans="1:12" ht="12.75">
      <c r="A98">
        <v>1992</v>
      </c>
      <c r="B98" s="23">
        <v>40</v>
      </c>
      <c r="C98" s="23">
        <v>40</v>
      </c>
      <c r="D98" s="23">
        <v>40</v>
      </c>
      <c r="E98" s="16" t="s">
        <v>20</v>
      </c>
      <c r="F98" s="15"/>
      <c r="G98" s="25"/>
      <c r="H98" s="15"/>
      <c r="I98" s="17"/>
      <c r="J98" s="24"/>
      <c r="K98" s="14">
        <v>40</v>
      </c>
      <c r="L98" s="14">
        <v>40</v>
      </c>
    </row>
    <row r="99" spans="1:12" ht="12.75">
      <c r="A99">
        <v>1993</v>
      </c>
      <c r="B99" s="23">
        <v>40</v>
      </c>
      <c r="C99" s="23">
        <v>40</v>
      </c>
      <c r="D99" s="23">
        <v>40</v>
      </c>
      <c r="E99" s="16" t="s">
        <v>20</v>
      </c>
      <c r="F99" s="15"/>
      <c r="G99" s="25"/>
      <c r="H99" s="15"/>
      <c r="I99" s="17"/>
      <c r="J99" s="24"/>
      <c r="K99" s="14">
        <v>40</v>
      </c>
      <c r="L99" s="14">
        <v>40</v>
      </c>
    </row>
    <row r="100" spans="1:12" ht="12.75">
      <c r="A100">
        <v>1994</v>
      </c>
      <c r="B100" s="23">
        <v>40</v>
      </c>
      <c r="C100" s="23">
        <v>40</v>
      </c>
      <c r="D100" s="23">
        <v>40</v>
      </c>
      <c r="E100" s="16" t="s">
        <v>20</v>
      </c>
      <c r="F100" s="15"/>
      <c r="G100" s="25"/>
      <c r="H100" s="15"/>
      <c r="I100" s="17"/>
      <c r="J100" s="24"/>
      <c r="K100" s="14">
        <v>40</v>
      </c>
      <c r="L100" s="14">
        <v>40</v>
      </c>
    </row>
    <row r="101" spans="1:12" ht="12.75">
      <c r="A101">
        <v>1995</v>
      </c>
      <c r="B101" s="23">
        <v>40</v>
      </c>
      <c r="C101" s="23">
        <v>40</v>
      </c>
      <c r="D101" s="23">
        <v>40</v>
      </c>
      <c r="E101" s="16" t="s">
        <v>20</v>
      </c>
      <c r="F101" s="15"/>
      <c r="G101" s="25"/>
      <c r="H101" s="15"/>
      <c r="I101" s="17"/>
      <c r="J101" s="24"/>
      <c r="K101" s="14">
        <v>40</v>
      </c>
      <c r="L101" s="14">
        <v>40</v>
      </c>
    </row>
    <row r="102" spans="1:12" ht="12.75">
      <c r="A102">
        <v>1996</v>
      </c>
      <c r="B102" s="23">
        <v>40</v>
      </c>
      <c r="C102" s="23">
        <v>40</v>
      </c>
      <c r="D102" s="23">
        <v>40</v>
      </c>
      <c r="E102" s="16" t="s">
        <v>20</v>
      </c>
      <c r="F102" s="15"/>
      <c r="G102" s="25"/>
      <c r="H102" s="15"/>
      <c r="I102" s="17"/>
      <c r="J102" s="24"/>
      <c r="K102" s="14">
        <v>40</v>
      </c>
      <c r="L102" s="14">
        <v>40</v>
      </c>
    </row>
    <row r="103" spans="1:12" ht="12.75">
      <c r="A103">
        <v>1997</v>
      </c>
      <c r="B103" s="23">
        <v>40</v>
      </c>
      <c r="C103" s="23">
        <v>40</v>
      </c>
      <c r="D103" s="23">
        <v>40</v>
      </c>
      <c r="E103" s="16" t="s">
        <v>20</v>
      </c>
      <c r="F103" s="15"/>
      <c r="G103" s="25"/>
      <c r="H103" s="15"/>
      <c r="I103" s="17"/>
      <c r="J103" s="24"/>
      <c r="K103" s="14">
        <v>40</v>
      </c>
      <c r="L103" s="14">
        <v>40</v>
      </c>
    </row>
    <row r="104" spans="1:12" ht="12.75">
      <c r="A104">
        <v>1998</v>
      </c>
      <c r="B104" s="23">
        <v>40</v>
      </c>
      <c r="C104" s="23">
        <v>40</v>
      </c>
      <c r="D104" s="23">
        <v>40</v>
      </c>
      <c r="E104" s="16" t="s">
        <v>20</v>
      </c>
      <c r="F104" s="15"/>
      <c r="G104" s="25"/>
      <c r="H104" s="15"/>
      <c r="I104" s="17"/>
      <c r="J104" s="24"/>
      <c r="K104" s="14">
        <v>40</v>
      </c>
      <c r="L104" s="14">
        <v>40</v>
      </c>
    </row>
    <row r="105" spans="1:12" ht="12.75">
      <c r="A105">
        <v>1999</v>
      </c>
      <c r="B105" s="23">
        <v>40</v>
      </c>
      <c r="C105" s="23">
        <v>40</v>
      </c>
      <c r="D105" s="23">
        <v>40</v>
      </c>
      <c r="E105" s="16" t="s">
        <v>20</v>
      </c>
      <c r="F105" s="15"/>
      <c r="G105" s="25"/>
      <c r="H105" s="15"/>
      <c r="I105" s="17"/>
      <c r="J105" s="24"/>
      <c r="K105" s="14">
        <v>40</v>
      </c>
      <c r="L105" s="14">
        <v>40</v>
      </c>
    </row>
    <row r="106" spans="1:12" ht="12.75">
      <c r="A106">
        <v>2000</v>
      </c>
      <c r="B106" s="23">
        <v>40</v>
      </c>
      <c r="C106" s="23">
        <v>40</v>
      </c>
      <c r="D106" s="23">
        <v>40</v>
      </c>
      <c r="E106" s="16" t="s">
        <v>20</v>
      </c>
      <c r="F106" s="15"/>
      <c r="G106" s="25"/>
      <c r="H106" s="15"/>
      <c r="I106" s="17"/>
      <c r="J106" s="24"/>
      <c r="K106" s="14">
        <v>40</v>
      </c>
      <c r="L106" s="14">
        <v>40</v>
      </c>
    </row>
    <row r="107" spans="1:12" ht="12.75">
      <c r="A107">
        <v>2001</v>
      </c>
      <c r="B107" s="23">
        <v>40</v>
      </c>
      <c r="C107" s="23">
        <v>40</v>
      </c>
      <c r="D107" s="23">
        <v>40</v>
      </c>
      <c r="E107" s="16" t="s">
        <v>63</v>
      </c>
      <c r="F107" s="15"/>
      <c r="G107" s="25"/>
      <c r="H107" s="15"/>
      <c r="I107" s="17"/>
      <c r="J107" s="24"/>
      <c r="K107" s="14">
        <v>40</v>
      </c>
      <c r="L107" s="14">
        <v>40</v>
      </c>
    </row>
    <row r="108" spans="1:12" ht="12.75">
      <c r="A108">
        <v>2002</v>
      </c>
      <c r="B108" s="23">
        <v>40</v>
      </c>
      <c r="C108" s="23">
        <v>40</v>
      </c>
      <c r="D108" s="23">
        <v>40</v>
      </c>
      <c r="E108" s="16" t="s">
        <v>20</v>
      </c>
      <c r="F108" s="15"/>
      <c r="G108" s="25"/>
      <c r="H108" s="15"/>
      <c r="I108" s="17"/>
      <c r="J108" s="24"/>
      <c r="K108" s="14">
        <v>40</v>
      </c>
      <c r="L108" s="14">
        <v>40</v>
      </c>
    </row>
    <row r="109" spans="1:12" ht="12.75">
      <c r="A109">
        <v>2003</v>
      </c>
      <c r="B109" s="23">
        <v>40</v>
      </c>
      <c r="C109" s="23">
        <v>40</v>
      </c>
      <c r="D109" s="23">
        <v>40</v>
      </c>
      <c r="E109" s="16" t="s">
        <v>20</v>
      </c>
      <c r="F109" s="15"/>
      <c r="G109" s="25"/>
      <c r="H109" s="15"/>
      <c r="I109" s="17"/>
      <c r="J109" s="24"/>
      <c r="K109" s="14">
        <v>40</v>
      </c>
      <c r="L109" s="14">
        <v>40</v>
      </c>
    </row>
    <row r="110" spans="1:12" ht="12.75">
      <c r="A110">
        <v>2004</v>
      </c>
      <c r="B110" s="23">
        <v>40</v>
      </c>
      <c r="C110" s="23">
        <v>40</v>
      </c>
      <c r="D110" s="23">
        <v>40</v>
      </c>
      <c r="E110" s="16" t="s">
        <v>20</v>
      </c>
      <c r="F110" s="15"/>
      <c r="G110" s="25"/>
      <c r="H110" s="15"/>
      <c r="I110" s="17"/>
      <c r="J110" s="24"/>
      <c r="K110" s="14"/>
      <c r="L110" s="14"/>
    </row>
    <row r="111" spans="1:12" ht="12.75">
      <c r="A111">
        <v>2005</v>
      </c>
      <c r="B111" s="23">
        <v>40</v>
      </c>
      <c r="C111" s="23">
        <v>40</v>
      </c>
      <c r="D111" s="23">
        <v>40</v>
      </c>
      <c r="E111" s="16" t="s">
        <v>20</v>
      </c>
      <c r="F111" s="15"/>
      <c r="G111" s="25"/>
      <c r="H111" s="15"/>
      <c r="I111" s="17"/>
      <c r="J111" s="24"/>
      <c r="K111" s="14"/>
      <c r="L111" s="14"/>
    </row>
    <row r="112" spans="1:12" ht="12.75">
      <c r="A112">
        <v>2006</v>
      </c>
      <c r="B112" s="23">
        <v>40</v>
      </c>
      <c r="C112" s="23">
        <v>40</v>
      </c>
      <c r="D112" s="23">
        <v>40</v>
      </c>
      <c r="E112" s="16" t="s">
        <v>20</v>
      </c>
      <c r="F112" s="15"/>
      <c r="G112" s="25"/>
      <c r="H112" s="15"/>
      <c r="I112" s="17"/>
      <c r="J112" s="24"/>
      <c r="K112" s="14"/>
      <c r="L112" s="14"/>
    </row>
    <row r="113" spans="1:12" ht="12.75">
      <c r="A113">
        <v>2007</v>
      </c>
      <c r="B113" s="23">
        <v>40</v>
      </c>
      <c r="C113" s="23">
        <v>40</v>
      </c>
      <c r="D113" s="23">
        <v>40</v>
      </c>
      <c r="E113" s="16" t="s">
        <v>20</v>
      </c>
      <c r="F113" s="15"/>
      <c r="G113" s="25"/>
      <c r="H113" s="15"/>
      <c r="I113" s="17"/>
      <c r="J113" s="24"/>
      <c r="K113" s="14"/>
      <c r="L113" s="14"/>
    </row>
    <row r="114" spans="1:12" ht="12.75">
      <c r="A114">
        <v>2008</v>
      </c>
      <c r="B114" s="23">
        <v>40</v>
      </c>
      <c r="C114" s="23">
        <v>40</v>
      </c>
      <c r="D114" s="23">
        <v>40</v>
      </c>
      <c r="E114" s="16" t="s">
        <v>20</v>
      </c>
      <c r="F114" s="15"/>
      <c r="G114" s="25"/>
      <c r="H114" s="15"/>
      <c r="I114" s="17"/>
      <c r="J114" s="24"/>
      <c r="K114" s="14"/>
      <c r="L114" s="14"/>
    </row>
    <row r="115" spans="1:12" ht="12.75">
      <c r="A115">
        <v>2009</v>
      </c>
      <c r="B115" s="23">
        <v>40</v>
      </c>
      <c r="C115" s="23">
        <v>40</v>
      </c>
      <c r="D115" s="23">
        <v>40</v>
      </c>
      <c r="E115" s="16" t="s">
        <v>20</v>
      </c>
      <c r="F115" s="15"/>
      <c r="G115" s="25"/>
      <c r="H115" s="15"/>
      <c r="I115" s="17" t="s">
        <v>35</v>
      </c>
      <c r="J115" s="24"/>
      <c r="K115" s="14"/>
      <c r="L115" s="14"/>
    </row>
    <row r="116" spans="1:12" ht="12.75">
      <c r="A116">
        <v>2010</v>
      </c>
      <c r="B116" s="23">
        <v>50</v>
      </c>
      <c r="C116" s="23">
        <v>50</v>
      </c>
      <c r="D116" s="23">
        <v>50</v>
      </c>
      <c r="E116" s="16" t="s">
        <v>20</v>
      </c>
      <c r="F116" s="15"/>
      <c r="G116" s="25"/>
      <c r="H116" s="15"/>
      <c r="I116" s="17" t="s">
        <v>20</v>
      </c>
      <c r="J116" s="24"/>
      <c r="K116" s="14"/>
      <c r="L116" s="14"/>
    </row>
    <row r="117" spans="1:12" ht="12.75">
      <c r="A117">
        <v>2011</v>
      </c>
      <c r="B117" s="23">
        <v>50</v>
      </c>
      <c r="C117" s="23">
        <v>50</v>
      </c>
      <c r="D117" s="23">
        <v>50</v>
      </c>
      <c r="E117" s="16" t="s">
        <v>20</v>
      </c>
      <c r="F117" s="15"/>
      <c r="G117" s="25"/>
      <c r="H117" s="15"/>
      <c r="I117" s="17" t="s">
        <v>20</v>
      </c>
      <c r="J117" s="24"/>
      <c r="K117" s="14"/>
      <c r="L117" s="14"/>
    </row>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00"/>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90</v>
      </c>
    </row>
    <row r="2" ht="12.75">
      <c r="A2" s="3"/>
    </row>
    <row r="7" spans="2:5" ht="12.75">
      <c r="B7" s="7"/>
      <c r="C7" s="7"/>
      <c r="D7" s="7"/>
      <c r="E7" s="7"/>
    </row>
    <row r="8" spans="2:8" ht="16.5">
      <c r="B8" s="8" t="s">
        <v>0</v>
      </c>
      <c r="C8" s="8" t="s">
        <v>1</v>
      </c>
      <c r="D8" s="8" t="s">
        <v>2</v>
      </c>
      <c r="E8" s="8" t="s">
        <v>3</v>
      </c>
      <c r="F8" s="8"/>
      <c r="G8" s="8"/>
      <c r="H8" s="8"/>
    </row>
    <row r="9" spans="2:8" ht="39.75" customHeight="1">
      <c r="B9" s="8" t="s">
        <v>4</v>
      </c>
      <c r="C9" s="8" t="s">
        <v>5</v>
      </c>
      <c r="D9" s="8" t="s">
        <v>5</v>
      </c>
      <c r="E9" s="8" t="s">
        <v>5</v>
      </c>
      <c r="F9" s="8"/>
      <c r="G9" s="8"/>
      <c r="H9" s="8"/>
    </row>
    <row r="10" spans="1:5" ht="12.75">
      <c r="A10" s="1">
        <v>1820</v>
      </c>
      <c r="B10" s="5">
        <v>0.20316205670968063</v>
      </c>
      <c r="C10" s="5">
        <v>0.1885433655078698</v>
      </c>
      <c r="D10" s="5">
        <v>0.21385479653650594</v>
      </c>
      <c r="E10" s="5">
        <v>0.19846670053459978</v>
      </c>
    </row>
    <row r="11" spans="1:4" ht="12.75">
      <c r="D11" s="4"/>
    </row>
    <row r="12" spans="1:4" ht="12.75">
      <c r="D12" s="4"/>
    </row>
    <row r="13" spans="1:4" ht="12.75">
      <c r="D13" s="4"/>
    </row>
    <row r="14" spans="1:4" ht="12.75">
      <c r="D14" s="4"/>
    </row>
    <row r="15" spans="1:4" ht="12.75">
      <c r="D15" s="4"/>
    </row>
    <row r="16" spans="1:4" ht="12.75">
      <c r="D16" s="4"/>
    </row>
    <row r="17" spans="1:4" ht="12.75">
      <c r="D17" s="4"/>
    </row>
    <row r="18" spans="1:4" ht="12.75">
      <c r="D18" s="4"/>
    </row>
    <row r="19" spans="1:4" ht="12.75">
      <c r="D19" s="4"/>
    </row>
    <row r="20" spans="1:5" ht="12.75">
      <c r="A20" s="1">
        <v>1830</v>
      </c>
      <c r="B20" s="5">
        <v>0.2080701677472571</v>
      </c>
      <c r="C20" s="5">
        <v>0.18139630210652424</v>
      </c>
      <c r="D20" s="5">
        <v>0.21902122920763906</v>
      </c>
      <c r="E20" s="5">
        <v>0.1909434759016045</v>
      </c>
    </row>
    <row r="21" spans="1:4" ht="12.75">
      <c r="D21" s="4"/>
    </row>
    <row r="22" spans="1:4" ht="12.75">
      <c r="D22" s="4"/>
    </row>
    <row r="23" spans="1:4" ht="12.75">
      <c r="D23" s="4"/>
    </row>
    <row r="24" spans="1:4" ht="12.75">
      <c r="D24" s="4"/>
    </row>
    <row r="25" spans="1:4" ht="12.75">
      <c r="D25" s="4"/>
    </row>
    <row r="26" spans="1:4" ht="12.75">
      <c r="D26" s="4"/>
    </row>
    <row r="27" spans="1:4" ht="12.75">
      <c r="D27" s="4"/>
    </row>
    <row r="28" spans="1:4" ht="12.75">
      <c r="D28" s="4"/>
    </row>
    <row r="29" spans="1:4" ht="12.75">
      <c r="D29" s="4"/>
    </row>
    <row r="30" spans="1:5" ht="12.75">
      <c r="A30" s="1">
        <v>1840</v>
      </c>
      <c r="B30" s="5">
        <v>0.2105407816877077</v>
      </c>
      <c r="C30" s="5">
        <v>0.18445186150603113</v>
      </c>
      <c r="D30" s="5">
        <v>0.22162187546074497</v>
      </c>
      <c r="E30" s="5">
        <v>0.19415985421687487</v>
      </c>
    </row>
    <row r="31" spans="1:4" ht="12.75">
      <c r="D31" s="4"/>
    </row>
    <row r="32" spans="1:4" ht="12.75">
      <c r="D32" s="4"/>
    </row>
    <row r="33" spans="1:4" ht="12.75">
      <c r="D33" s="4"/>
    </row>
    <row r="34" spans="1:4" ht="12.75">
      <c r="D34" s="4"/>
    </row>
    <row r="35" spans="1:4" ht="12.75">
      <c r="D35" s="4"/>
    </row>
    <row r="36" spans="1:4" ht="12.75">
      <c r="D36" s="4"/>
    </row>
    <row r="37" spans="1:4" ht="12.75">
      <c r="D37" s="4"/>
    </row>
    <row r="38" spans="1:4" ht="12.75">
      <c r="D38" s="4"/>
    </row>
    <row r="39" spans="1:4" ht="12.75">
      <c r="D39" s="4"/>
    </row>
    <row r="40" spans="1:5" ht="12.75">
      <c r="A40" s="1">
        <v>1850</v>
      </c>
      <c r="B40" s="5">
        <v>0.20018939661816892</v>
      </c>
      <c r="C40" s="5">
        <v>0.1596638956027748</v>
      </c>
      <c r="D40" s="5">
        <v>0.21072568065070413</v>
      </c>
      <c r="E40" s="5">
        <v>0.16806725852923665</v>
      </c>
    </row>
    <row r="41" spans="1:4" ht="12.75">
      <c r="D41" s="4"/>
    </row>
    <row r="42" spans="1:4" ht="12.75">
      <c r="D42" s="4"/>
    </row>
    <row r="43" spans="1:4" ht="12.75">
      <c r="D43" s="4"/>
    </row>
    <row r="44" spans="1:4" ht="12.75">
      <c r="D44" s="4"/>
    </row>
    <row r="45" spans="1:4" ht="12.75">
      <c r="D45" s="4"/>
    </row>
    <row r="46" spans="1:4" ht="12.75">
      <c r="D46" s="4"/>
    </row>
    <row r="47" spans="1:4" ht="12.75">
      <c r="D47" s="4"/>
    </row>
    <row r="48" spans="1:4" ht="12.75">
      <c r="D48" s="4"/>
    </row>
    <row r="49" spans="1:4" ht="12.75">
      <c r="D49" s="4"/>
    </row>
    <row r="50" spans="1:5" ht="12.75">
      <c r="A50" s="1">
        <v>1860</v>
      </c>
      <c r="B50" s="5">
        <v>0.20204236609821427</v>
      </c>
      <c r="C50" s="5">
        <v>0.171669933448194</v>
      </c>
      <c r="D50" s="5">
        <v>0.21267617484022555</v>
      </c>
      <c r="E50" s="5">
        <v>0.1807051931033621</v>
      </c>
    </row>
    <row r="51" spans="1:4" ht="12.75">
      <c r="D51" s="4"/>
    </row>
    <row r="52" spans="1:4" ht="12.75">
      <c r="D52" s="4"/>
    </row>
    <row r="53" spans="1:4" ht="12.75">
      <c r="D53" s="4"/>
    </row>
    <row r="54" spans="1:4" ht="12.75">
      <c r="D54" s="4"/>
    </row>
    <row r="55" spans="1:4" ht="12.75">
      <c r="D55" s="4"/>
    </row>
    <row r="56" spans="1:4" ht="12.75">
      <c r="D56" s="4"/>
    </row>
    <row r="57" spans="1:4" ht="12.75">
      <c r="D57" s="4"/>
    </row>
    <row r="58" spans="1:4" ht="12.75">
      <c r="D58" s="4"/>
    </row>
    <row r="59" spans="1:4" ht="12.75">
      <c r="D59" s="4"/>
    </row>
    <row r="60" spans="1:5" ht="12.75">
      <c r="A60" s="1">
        <v>1870</v>
      </c>
      <c r="B60" s="5">
        <v>0.22256423435450948</v>
      </c>
      <c r="C60" s="5">
        <v>0.1977626408250984</v>
      </c>
      <c r="D60" s="5">
        <v>0.23427814142579945</v>
      </c>
      <c r="E60" s="5">
        <v>0.20817120086852464</v>
      </c>
    </row>
    <row r="61" spans="1:4" ht="12.75">
      <c r="D61" s="4"/>
    </row>
    <row r="62" spans="1:4" ht="12.75">
      <c r="D62" s="4"/>
    </row>
    <row r="63" spans="1:4" ht="12.75">
      <c r="D63" s="4"/>
    </row>
    <row r="64" spans="1:4" ht="12.75">
      <c r="D64" s="4"/>
    </row>
    <row r="65" spans="1:4" ht="12.75">
      <c r="D65" s="4"/>
    </row>
    <row r="66" spans="1:4" ht="12.75">
      <c r="D66" s="4"/>
    </row>
    <row r="67" spans="1:4" ht="12.75">
      <c r="D67" s="4"/>
    </row>
    <row r="68" spans="1:4" ht="12.75">
      <c r="D68" s="4"/>
    </row>
    <row r="69" spans="1:4" ht="12.75">
      <c r="D69" s="4"/>
    </row>
    <row r="70" spans="1:5" ht="12.75">
      <c r="A70" s="1">
        <v>1880</v>
      </c>
      <c r="B70" s="5">
        <v>0.24436789309633253</v>
      </c>
      <c r="C70" s="5">
        <v>0.2327268141398685</v>
      </c>
      <c r="D70" s="5">
        <v>0.2572293611540343</v>
      </c>
      <c r="E70" s="5">
        <v>0.24497559383144055</v>
      </c>
    </row>
    <row r="71" spans="1:4" ht="12.75">
      <c r="D71" s="4"/>
    </row>
    <row r="72" spans="1:4" ht="12.75">
      <c r="D72" s="4"/>
    </row>
    <row r="73" spans="1:4" ht="12.75">
      <c r="D73" s="4"/>
    </row>
    <row r="74" spans="1:4" ht="12.75">
      <c r="D74" s="4"/>
    </row>
    <row r="75" spans="1:4" ht="12.75">
      <c r="D75" s="4"/>
    </row>
    <row r="76" spans="1:4" ht="12.75">
      <c r="D76" s="4"/>
    </row>
    <row r="77" spans="1:4" ht="12.75">
      <c r="D77" s="4"/>
    </row>
    <row r="78" spans="1:4" ht="12.75">
      <c r="D78" s="4"/>
    </row>
    <row r="79" spans="1:4" ht="12.75">
      <c r="D79" s="4"/>
    </row>
    <row r="80" spans="1:5" ht="12.75">
      <c r="A80" s="1">
        <v>1890</v>
      </c>
      <c r="B80" s="5">
        <v>0.23860913449719232</v>
      </c>
      <c r="C80" s="5">
        <v>0.23119855444836415</v>
      </c>
      <c r="D80" s="5">
        <v>0.25116750999704457</v>
      </c>
      <c r="E80" s="5">
        <v>0.2433668994193307</v>
      </c>
    </row>
    <row r="81" spans="1:4" ht="12.75">
      <c r="D81" s="4"/>
    </row>
    <row r="82" spans="1:4" ht="12.75">
      <c r="D82" s="4"/>
    </row>
    <row r="83" spans="1:4" ht="12.75">
      <c r="D83" s="4"/>
    </row>
    <row r="84" spans="1:4" ht="12.75">
      <c r="D84" s="4"/>
    </row>
    <row r="85" spans="1:4" ht="12.75">
      <c r="D85" s="4"/>
    </row>
    <row r="86" spans="1:4" ht="12.75">
      <c r="D86" s="4"/>
    </row>
    <row r="87" spans="1:4" ht="12.75">
      <c r="D87" s="4"/>
    </row>
    <row r="88" spans="1:4" ht="12.75">
      <c r="D88" s="4"/>
    </row>
    <row r="89" spans="1:4" ht="12.75">
      <c r="D89" s="4"/>
    </row>
    <row r="90" spans="1:5" ht="12.75">
      <c r="A90" s="1">
        <v>1900</v>
      </c>
      <c r="B90" s="5">
        <v>0.24104896189101005</v>
      </c>
      <c r="C90" s="5">
        <v>0.2333650644268836</v>
      </c>
      <c r="D90" s="5">
        <v>0.254828939597986</v>
      </c>
      <c r="E90" s="5">
        <v>0.24670577894463985</v>
      </c>
    </row>
    <row r="91" spans="1:4" ht="12.75">
      <c r="D91" s="4"/>
    </row>
    <row r="92" spans="1:4" ht="12.75">
      <c r="D92" s="4"/>
    </row>
    <row r="93" spans="1:4" ht="12.75">
      <c r="D93" s="4"/>
    </row>
    <row r="94" spans="1:4" ht="12.75">
      <c r="D94" s="4"/>
    </row>
    <row r="95" spans="1:4" ht="12.75">
      <c r="D95" s="4"/>
    </row>
    <row r="96" spans="1:4" ht="12.75">
      <c r="D96" s="4"/>
    </row>
    <row r="97" spans="1:4" ht="12.75">
      <c r="D97" s="4"/>
    </row>
    <row r="98" spans="1:4" ht="12.75">
      <c r="D98" s="4"/>
    </row>
    <row r="99" spans="1:4" ht="12.75">
      <c r="D99" s="4"/>
    </row>
    <row r="100" spans="1:5" ht="12.75">
      <c r="A100" s="1">
        <v>1910</v>
      </c>
      <c r="B100" s="5">
        <v>0.22663027096073507</v>
      </c>
      <c r="C100" s="5">
        <v>0.2034910446832276</v>
      </c>
      <c r="D100" s="5">
        <v>0.23958597944861024</v>
      </c>
      <c r="E100" s="5">
        <v>0.21512395957863378</v>
      </c>
    </row>
    <row r="101" spans="1:4" ht="12.75">
      <c r="D101" s="4"/>
    </row>
    <row r="102" spans="1:4" ht="12.75">
      <c r="D102" s="4"/>
    </row>
    <row r="103" spans="1:4" ht="12.75">
      <c r="D103" s="4"/>
    </row>
    <row r="104" spans="1:4" ht="12.75">
      <c r="D104" s="4"/>
    </row>
    <row r="105" spans="1:4" ht="12.75">
      <c r="D105" s="4"/>
    </row>
    <row r="106" spans="1:4" ht="12.75">
      <c r="D106" s="4"/>
    </row>
    <row r="107" spans="1:4" ht="12.75">
      <c r="D107" s="4"/>
    </row>
    <row r="108" spans="1:4" ht="12.75">
      <c r="D108" s="4"/>
    </row>
    <row r="109" spans="1:4" ht="12.75">
      <c r="D109" s="4"/>
    </row>
    <row r="110" spans="1:5" ht="12.75">
      <c r="A110" s="1">
        <v>1920</v>
      </c>
      <c r="B110" s="5">
        <v>0.09795617752515869</v>
      </c>
      <c r="C110" s="5">
        <v>0.07035521214274783</v>
      </c>
      <c r="D110" s="5">
        <v>0.10229958382015741</v>
      </c>
      <c r="E110" s="5">
        <v>0.07347478335333633</v>
      </c>
    </row>
    <row r="111" spans="1:4" ht="12.75">
      <c r="D111" s="4"/>
    </row>
    <row r="112" spans="1:4" ht="12.75">
      <c r="D112" s="4"/>
    </row>
    <row r="113" spans="1:4" ht="12.75">
      <c r="D113" s="4"/>
    </row>
    <row r="114" spans="1:4" ht="12.75">
      <c r="D114" s="4"/>
    </row>
    <row r="115" spans="1:4" ht="12.75">
      <c r="D115" s="4"/>
    </row>
    <row r="116" spans="1:4" ht="12.75">
      <c r="D116" s="4"/>
    </row>
    <row r="117" spans="1:4" ht="12.75">
      <c r="D117" s="4"/>
    </row>
    <row r="118" spans="1:4" ht="12.75">
      <c r="D118" s="4"/>
    </row>
    <row r="119" spans="1:4" ht="12.75">
      <c r="D119" s="4"/>
    </row>
    <row r="120" spans="1:5" ht="12.75">
      <c r="A120" s="1">
        <v>1930</v>
      </c>
      <c r="B120" s="5">
        <v>0.11036391456259105</v>
      </c>
      <c r="C120" s="5">
        <v>0.08125719500304006</v>
      </c>
      <c r="D120" s="5">
        <v>0.11827518971417005</v>
      </c>
      <c r="E120" s="5">
        <v>0.08708199770474179</v>
      </c>
    </row>
    <row r="121" spans="1:2" ht="12.75">
      <c r="B121" s="6"/>
    </row>
    <row r="122" spans="1:2" ht="12.75">
      <c r="B122" s="6"/>
    </row>
    <row r="123" spans="1:2" ht="12.75">
      <c r="B123" s="6"/>
    </row>
    <row r="124" spans="1:2" ht="12.75">
      <c r="B124" s="6"/>
    </row>
    <row r="125" spans="1:2" ht="12.75">
      <c r="B125" s="6"/>
    </row>
    <row r="126" spans="1:2" ht="12.75">
      <c r="B126" s="6"/>
    </row>
    <row r="127" spans="1:2" ht="12.75">
      <c r="B127" s="6"/>
    </row>
    <row r="128" spans="1:2" ht="12.75">
      <c r="B128" s="6"/>
    </row>
    <row r="129" spans="1:2" ht="12.75">
      <c r="B129" s="6"/>
    </row>
    <row r="130" spans="1:5" ht="12.75">
      <c r="A130" s="1">
        <v>1940</v>
      </c>
      <c r="B130" s="5">
        <v>0.09820096990492985</v>
      </c>
      <c r="C130" s="5">
        <v>0.06740293414642967</v>
      </c>
      <c r="D130" s="5">
        <v>0.11495059749596764</v>
      </c>
      <c r="E130" s="5">
        <v>0.07889950130446205</v>
      </c>
    </row>
    <row r="131" spans="1:4" ht="12.75">
      <c r="D131" s="4"/>
    </row>
    <row r="132" spans="1:4" ht="12.75">
      <c r="D132" s="4"/>
    </row>
    <row r="133" spans="1:4" ht="12.75">
      <c r="D133" s="4"/>
    </row>
    <row r="134" spans="1:4" ht="12.75">
      <c r="D134" s="4"/>
    </row>
    <row r="135" spans="1:4" ht="12.75">
      <c r="D135" s="4"/>
    </row>
    <row r="136" spans="1:4" ht="12.75">
      <c r="D136" s="4"/>
    </row>
    <row r="137" spans="1:4" ht="12.75">
      <c r="D137" s="4"/>
    </row>
    <row r="138" spans="1:4" ht="12.75">
      <c r="D138" s="4"/>
    </row>
    <row r="139" spans="1:4" ht="12.75">
      <c r="D139" s="4"/>
    </row>
    <row r="140" spans="1:5" ht="12.75">
      <c r="A140" s="1">
        <v>1950</v>
      </c>
      <c r="B140" s="5">
        <v>0.04347707539774849</v>
      </c>
      <c r="C140" s="5">
        <v>0.02928285242701594</v>
      </c>
      <c r="D140" s="5">
        <v>0.0569340764874684</v>
      </c>
      <c r="E140" s="5">
        <v>0.03834646522560974</v>
      </c>
    </row>
    <row r="141" spans="1:4" ht="12.75">
      <c r="D141" s="4"/>
    </row>
    <row r="142" spans="1:4" ht="12.75">
      <c r="D142" s="4"/>
    </row>
    <row r="143" spans="1:4" ht="12.75">
      <c r="D143" s="4"/>
    </row>
    <row r="144" spans="1:4" ht="12.75">
      <c r="D144" s="4"/>
    </row>
    <row r="145" spans="1:4" ht="12.75">
      <c r="D145" s="4"/>
    </row>
    <row r="146" spans="1:4" ht="12.75">
      <c r="D146" s="4"/>
    </row>
    <row r="147" spans="1:4" ht="12.75">
      <c r="D147" s="4"/>
    </row>
    <row r="148" spans="1:4" ht="12.75">
      <c r="D148" s="4"/>
    </row>
    <row r="149" spans="1:4" ht="12.75">
      <c r="D149" s="4"/>
    </row>
    <row r="150" spans="1:5" ht="12.75">
      <c r="A150" s="1">
        <v>1960</v>
      </c>
      <c r="B150" s="5">
        <v>0.058520859229230414</v>
      </c>
      <c r="C150" s="5">
        <v>0.034620888647105684</v>
      </c>
      <c r="D150" s="5">
        <v>0.07936074760098899</v>
      </c>
      <c r="E150" s="5">
        <v>0.04694974820657689</v>
      </c>
    </row>
    <row r="151" spans="1:4" ht="12.75">
      <c r="D151" s="4"/>
    </row>
    <row r="152" spans="1:4" ht="12.75">
      <c r="D152" s="4"/>
    </row>
    <row r="153" spans="1:4" ht="12.75">
      <c r="D153" s="4"/>
    </row>
    <row r="154" spans="1:4" ht="12.75">
      <c r="D154" s="4"/>
    </row>
    <row r="155" spans="1:4" ht="12.75">
      <c r="D155" s="4"/>
    </row>
    <row r="156" spans="1:4" ht="12.75">
      <c r="D156" s="4"/>
    </row>
    <row r="157" spans="1:4" ht="12.75">
      <c r="D157" s="4"/>
    </row>
    <row r="158" spans="1:4" ht="12.75">
      <c r="D158" s="4"/>
    </row>
    <row r="159" spans="1:4" ht="12.75">
      <c r="D159" s="4"/>
    </row>
    <row r="160" spans="1:5" ht="12.75">
      <c r="A160" s="1">
        <v>1970</v>
      </c>
      <c r="B160" s="5">
        <v>0.061890839407825096</v>
      </c>
      <c r="C160" s="5">
        <v>0.046495953682376225</v>
      </c>
      <c r="D160" s="5">
        <v>0.08590136936388768</v>
      </c>
      <c r="E160" s="5">
        <v>0.06453404299265374</v>
      </c>
    </row>
    <row r="161" ht="12.75"/>
    <row r="162" ht="12.75"/>
    <row r="163" ht="12.75"/>
    <row r="164" ht="12.75"/>
    <row r="165" ht="12.75"/>
    <row r="166" ht="12.75"/>
    <row r="167" ht="12.75"/>
    <row r="168" ht="12.75"/>
    <row r="169" ht="12.75"/>
    <row r="170" spans="1:5" ht="12.75">
      <c r="A170" s="1">
        <v>1980</v>
      </c>
      <c r="B170" s="5">
        <v>0.06359985670701154</v>
      </c>
      <c r="C170" s="5">
        <v>0.05650729750159998</v>
      </c>
      <c r="D170" s="5">
        <v>0.0907666861381574</v>
      </c>
      <c r="E170" s="5">
        <v>0.08064452346915067</v>
      </c>
    </row>
    <row r="171" ht="12.75"/>
    <row r="172" ht="12.75"/>
    <row r="173" ht="12.75"/>
    <row r="174" ht="12.75"/>
    <row r="175" ht="12.75"/>
    <row r="176" ht="12.75"/>
    <row r="177" ht="12.75"/>
    <row r="178" ht="12.75"/>
    <row r="179" ht="12.75"/>
    <row r="180" spans="1:5" ht="12.75">
      <c r="A180" s="1">
        <v>1990</v>
      </c>
      <c r="B180" s="5">
        <v>0.07725355817175641</v>
      </c>
      <c r="C180" s="5">
        <v>0.0673848804110842</v>
      </c>
      <c r="D180" s="5">
        <v>0.10966702680177279</v>
      </c>
      <c r="E180" s="5">
        <v>0.09565772322935337</v>
      </c>
    </row>
    <row r="181" spans="1:4" ht="12.75">
      <c r="D181" s="4"/>
    </row>
    <row r="182" spans="1:4" ht="12.75">
      <c r="D182" s="4"/>
    </row>
    <row r="183" spans="1:4" ht="12.75">
      <c r="D183" s="4"/>
    </row>
    <row r="184" spans="1:4" ht="12.75">
      <c r="D184" s="4"/>
    </row>
    <row r="185" spans="1:4" ht="12.75">
      <c r="D185" s="4"/>
    </row>
    <row r="186" spans="1:4" ht="12.75">
      <c r="D186" s="4"/>
    </row>
    <row r="187" spans="1:4" ht="12.75">
      <c r="D187" s="4"/>
    </row>
    <row r="188" spans="1:4" ht="12.75">
      <c r="D188" s="4"/>
    </row>
    <row r="189" spans="1:4" ht="12.75">
      <c r="D189" s="4"/>
    </row>
    <row r="190" spans="1:5" ht="12.75">
      <c r="A190" s="1">
        <v>2000</v>
      </c>
      <c r="B190" s="5">
        <v>0.11386252254021063</v>
      </c>
      <c r="C190" s="5">
        <v>0.09975227610506701</v>
      </c>
      <c r="D190" s="5">
        <v>0.16424549327526491</v>
      </c>
      <c r="E190" s="5">
        <v>0.14389161094179323</v>
      </c>
    </row>
    <row r="191" spans="1:4" ht="12.75">
      <c r="D191" s="4"/>
    </row>
    <row r="192" spans="1:4" ht="12.75">
      <c r="D192" s="4"/>
    </row>
    <row r="193" spans="1:4" ht="12.75">
      <c r="D193" s="4"/>
    </row>
    <row r="194" spans="1:4" ht="12.75">
      <c r="D194" s="4"/>
    </row>
    <row r="195" spans="1:4" ht="12.75">
      <c r="D195" s="4"/>
    </row>
    <row r="196" spans="1:4" ht="12.75">
      <c r="D196" s="4"/>
    </row>
    <row r="197" spans="1:4" ht="12.75">
      <c r="D197" s="4"/>
    </row>
    <row r="198" spans="1:5" ht="12.75">
      <c r="A198" s="1">
        <v>2008</v>
      </c>
      <c r="B198" s="5">
        <v>0.1452506963835374</v>
      </c>
      <c r="C198" s="5">
        <v>0.1263889362613912</v>
      </c>
      <c r="D198" s="5">
        <v>0.20880510817415057</v>
      </c>
      <c r="E198" s="5">
        <v>0.18169038885975836</v>
      </c>
    </row>
    <row r="199" spans="1:4" ht="12.75">
      <c r="D199" s="4"/>
    </row>
    <row r="200" ht="12.75">
      <c r="A200" s="1">
        <v>2010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t.piketty</cp:lastModifiedBy>
  <cp:lastPrinted>2010-05-16T18:38:57Z</cp:lastPrinted>
  <dcterms:created xsi:type="dcterms:W3CDTF">2009-06-26T15:27:40Z</dcterms:created>
  <dcterms:modified xsi:type="dcterms:W3CDTF">2012-04-11T14:27:00Z</dcterms:modified>
  <cp:category/>
  <cp:version/>
  <cp:contentType/>
  <cp:contentStatus/>
</cp:coreProperties>
</file>