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376" windowHeight="12816" activeTab="7"/>
  </bookViews>
  <sheets>
    <sheet name="F0" sheetId="15" r:id="rId1"/>
    <sheet name="F1" sheetId="2" r:id="rId2"/>
    <sheet name="F2" sheetId="8" r:id="rId3"/>
    <sheet name="F3" sheetId="6" r:id="rId4"/>
    <sheet name="F4" sheetId="10" r:id="rId5"/>
    <sheet name="F5" sheetId="13" r:id="rId6"/>
    <sheet name="F6" sheetId="14" r:id="rId7"/>
    <sheet name="F0EN" sheetId="16" r:id="rId8"/>
    <sheet name="F2EN" sheetId="17" r:id="rId9"/>
    <sheet name="F3EN" sheetId="18" r:id="rId10"/>
    <sheet name="F0FR" sheetId="19" r:id="rId11"/>
    <sheet name="F2FR" sheetId="21" r:id="rId12"/>
    <sheet name="F3FR" sheetId="22" r:id="rId13"/>
    <sheet name="EurostatGDPData" sheetId="23" r:id="rId14"/>
    <sheet name="InterwarGDP" sheetId="9" r:id="rId15"/>
    <sheet name="TableUK7" sheetId="11" r:id="rId16"/>
    <sheet name="Table FR.7" sheetId="12" r:id="rId17"/>
  </sheets>
  <externalReferences>
    <externalReference r:id="rId18"/>
    <externalReference r:id="rId19"/>
    <externalReference r:id="rId20"/>
  </externalReferences>
  <definedNames>
    <definedName name="column_head">#REF!</definedName>
    <definedName name="column_headings" localSheetId="16">'Table FR.7'!#REF!</definedName>
    <definedName name="column_headings" localSheetId="15">TableUK7!#REF!</definedName>
    <definedName name="column_headings">#REF!</definedName>
    <definedName name="column_numbers" localSheetId="16">'Table FR.7'!#REF!</definedName>
    <definedName name="column_numbers" localSheetId="15">TableUK7!#REF!</definedName>
    <definedName name="column_numbers">#REF!</definedName>
    <definedName name="data" localSheetId="16">'Table FR.7'!#REF!</definedName>
    <definedName name="data" localSheetId="15">TableUK7!#REF!</definedName>
    <definedName name="data">#REF!</definedName>
    <definedName name="data2">#REF!</definedName>
    <definedName name="Diag">#REF!,#REF!</definedName>
    <definedName name="ea_flux" localSheetId="16">'Table FR.7'!#REF!</definedName>
    <definedName name="ea_flux" localSheetId="15">TableUK7!#REF!</definedName>
    <definedName name="ea_flux">#REF!</definedName>
    <definedName name="Equilibre" localSheetId="16">'Table FR.7'!#REF!</definedName>
    <definedName name="Equilibre" localSheetId="15">TableUK7!#REF!</definedName>
    <definedName name="Equilibre">#REF!</definedName>
    <definedName name="females">'[1]rba table'!$I$10:$I$49</definedName>
    <definedName name="fig4b">#REF!</definedName>
    <definedName name="fmtr">#REF!</definedName>
    <definedName name="footno">#REF!</definedName>
    <definedName name="footnotes" localSheetId="16">'Table FR.7'!#REF!</definedName>
    <definedName name="footnotes" localSheetId="15">TableUK7!#REF!</definedName>
    <definedName name="footnotes">#REF!</definedName>
    <definedName name="footnotes2">#REF!</definedName>
    <definedName name="GEOG9703">#REF!</definedName>
    <definedName name="HTML_CodePage" hidden="1">1252</definedName>
    <definedName name="HTML_Control" localSheetId="13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'[1]rba table'!$C$10:$C$49</definedName>
    <definedName name="PIB" localSheetId="16">'Table FR.7'!#REF!</definedName>
    <definedName name="PIB" localSheetId="15">TableUK7!#REF!</definedName>
    <definedName name="PIB">#REF!</definedName>
    <definedName name="Print_Titles" localSheetId="16">'Table FR.7'!$5:$8</definedName>
    <definedName name="Print_Titles" localSheetId="15">TableUK7!$5:$8</definedName>
    <definedName name="Rentflag">IF([2]Comparison!$B$7,"","not ")</definedName>
    <definedName name="ressources" localSheetId="16">'Table FR.7'!#REF!</definedName>
    <definedName name="ressources" localSheetId="15">TableUK7!#REF!</definedName>
    <definedName name="ressources">#REF!</definedName>
    <definedName name="rpflux" localSheetId="16">'Table FR.7'!#REF!</definedName>
    <definedName name="rpflux" localSheetId="15">TableUK7!#REF!</definedName>
    <definedName name="rpflux">#REF!</definedName>
    <definedName name="rptof" localSheetId="16">'Table FR.7'!#REF!</definedName>
    <definedName name="rptof" localSheetId="15">TableUK7!#REF!</definedName>
    <definedName name="rptof">#REF!</definedName>
    <definedName name="spanners_level1" localSheetId="16">'Table FR.7'!#REF!</definedName>
    <definedName name="spanners_level1" localSheetId="15">TableUK7!#REF!</definedName>
    <definedName name="spanners_level1">#REF!</definedName>
    <definedName name="spanners_level2" localSheetId="16">'Table FR.7'!#REF!</definedName>
    <definedName name="spanners_level2" localSheetId="15">TableUK7!#REF!</definedName>
    <definedName name="spanners_level2">#REF!</definedName>
    <definedName name="spanners_level3" localSheetId="16">'Table FR.7'!#REF!</definedName>
    <definedName name="spanners_level3" localSheetId="15">TableUK7!#REF!</definedName>
    <definedName name="spanners_level3">#REF!</definedName>
    <definedName name="spanners_level4" localSheetId="16">'Table FR.7'!#REF!</definedName>
    <definedName name="spanners_level4" localSheetId="15">TableUK7!#REF!</definedName>
    <definedName name="spanners_level4">#REF!</definedName>
    <definedName name="spanners_level5" localSheetId="16">'Table FR.7'!#REF!</definedName>
    <definedName name="spanners_level5" localSheetId="15">TableUK7!#REF!</definedName>
    <definedName name="spanners_level5">#REF!</definedName>
    <definedName name="spanners_levelV">#REF!</definedName>
    <definedName name="spanners_levelX">#REF!</definedName>
    <definedName name="spanners_levelY">#REF!</definedName>
    <definedName name="spanners_levelZ">#REF!</definedName>
    <definedName name="stub_lines" localSheetId="16">'Table FR.7'!#REF!</definedName>
    <definedName name="stub_lines" localSheetId="15">TableUK7!#REF!</definedName>
    <definedName name="stub_lines">#REF!</definedName>
    <definedName name="Table_DE.4b__Sources_of_private_wealth_accumulation_in_Germany__1870_2010___Multiplicative_decomposition">[3]TableDE4b!$A$3</definedName>
    <definedName name="temp">#REF!</definedName>
    <definedName name="titles" localSheetId="16">'Table FR.7'!#REF!</definedName>
    <definedName name="titles" localSheetId="15">TableUK7!#REF!</definedName>
    <definedName name="titles">#REF!</definedName>
    <definedName name="totals" localSheetId="16">'Table FR.7'!#REF!</definedName>
    <definedName name="totals" localSheetId="15">TableUK7!#REF!</definedName>
    <definedName name="totals">#REF!</definedName>
    <definedName name="xxx">#REF!</definedName>
    <definedName name="Year">[2]Output!$C$4:$C$38</definedName>
    <definedName name="YearLabel">[2]Output!$B$15</definedName>
  </definedNames>
  <calcPr calcId="145621"/>
</workbook>
</file>

<file path=xl/calcChain.xml><?xml version="1.0" encoding="utf-8"?>
<calcChain xmlns="http://schemas.openxmlformats.org/spreadsheetml/2006/main">
  <c r="CW12" i="23" l="1"/>
  <c r="CW13" i="23"/>
  <c r="CW14" i="23"/>
  <c r="CW32" i="23" s="1"/>
  <c r="CW15" i="23"/>
  <c r="CW16" i="23"/>
  <c r="CW34" i="23" s="1"/>
  <c r="CW17" i="23"/>
  <c r="CW35" i="23" s="1"/>
  <c r="CW18" i="23"/>
  <c r="CW36" i="23" s="1"/>
  <c r="CW19" i="23"/>
  <c r="CW37" i="23" s="1"/>
  <c r="CW20" i="23"/>
  <c r="CW21" i="23"/>
  <c r="CW39" i="23" s="1"/>
  <c r="CW22" i="23"/>
  <c r="CW23" i="23"/>
  <c r="CW41" i="23" s="1"/>
  <c r="CW24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F30" i="23"/>
  <c r="AG30" i="23"/>
  <c r="AH30" i="23"/>
  <c r="AI30" i="23"/>
  <c r="AJ30" i="23"/>
  <c r="AK30" i="23"/>
  <c r="AL30" i="23"/>
  <c r="AM30" i="23"/>
  <c r="AN30" i="23"/>
  <c r="AO30" i="23"/>
  <c r="AP30" i="23"/>
  <c r="AQ30" i="23"/>
  <c r="AR30" i="23"/>
  <c r="AS30" i="23"/>
  <c r="AT30" i="23"/>
  <c r="AU30" i="23"/>
  <c r="AV30" i="23"/>
  <c r="AW30" i="23"/>
  <c r="AX30" i="23"/>
  <c r="AY30" i="23"/>
  <c r="AZ30" i="23"/>
  <c r="BA30" i="23"/>
  <c r="BB30" i="23"/>
  <c r="BC30" i="23"/>
  <c r="BD30" i="23"/>
  <c r="BE30" i="23"/>
  <c r="BF30" i="23"/>
  <c r="BG30" i="23"/>
  <c r="BH30" i="23"/>
  <c r="BI30" i="23"/>
  <c r="BJ30" i="23"/>
  <c r="BK30" i="23"/>
  <c r="BL30" i="23"/>
  <c r="BM30" i="23"/>
  <c r="BN30" i="23"/>
  <c r="BO30" i="23"/>
  <c r="BP30" i="23"/>
  <c r="BQ30" i="23"/>
  <c r="BR30" i="23"/>
  <c r="BS30" i="23"/>
  <c r="BT30" i="23"/>
  <c r="BU30" i="23"/>
  <c r="BV30" i="23"/>
  <c r="BW30" i="23"/>
  <c r="BX30" i="23"/>
  <c r="BY30" i="23"/>
  <c r="BZ30" i="23"/>
  <c r="CA30" i="23"/>
  <c r="CB30" i="23"/>
  <c r="CC30" i="23"/>
  <c r="CD30" i="23"/>
  <c r="CE30" i="23"/>
  <c r="CF30" i="23"/>
  <c r="CG30" i="23"/>
  <c r="CH30" i="23"/>
  <c r="CI30" i="23"/>
  <c r="CJ30" i="23"/>
  <c r="CK30" i="23"/>
  <c r="CL30" i="23"/>
  <c r="CM30" i="23"/>
  <c r="CN30" i="23"/>
  <c r="CO30" i="23"/>
  <c r="CP30" i="23"/>
  <c r="CQ30" i="23"/>
  <c r="CR30" i="23"/>
  <c r="CS30" i="23"/>
  <c r="CT30" i="23"/>
  <c r="CU30" i="23"/>
  <c r="CV30" i="23"/>
  <c r="CW30" i="23"/>
  <c r="R31" i="23"/>
  <c r="S31" i="23"/>
  <c r="T31" i="23"/>
  <c r="U31" i="23"/>
  <c r="V31" i="23"/>
  <c r="W31" i="23"/>
  <c r="X31" i="23"/>
  <c r="Y31" i="23"/>
  <c r="Z31" i="23"/>
  <c r="AA31" i="23"/>
  <c r="AB31" i="23"/>
  <c r="AC31" i="23"/>
  <c r="AD31" i="23"/>
  <c r="AE31" i="23"/>
  <c r="AF31" i="23"/>
  <c r="AG31" i="23"/>
  <c r="AH31" i="23"/>
  <c r="AI31" i="23"/>
  <c r="AJ31" i="23"/>
  <c r="AK31" i="23"/>
  <c r="AL31" i="23"/>
  <c r="AM31" i="23"/>
  <c r="AN31" i="23"/>
  <c r="AO31" i="23"/>
  <c r="AP31" i="23"/>
  <c r="AQ31" i="23"/>
  <c r="AR31" i="23"/>
  <c r="AS31" i="23"/>
  <c r="AT31" i="23"/>
  <c r="AU31" i="23"/>
  <c r="AV31" i="23"/>
  <c r="AW31" i="23"/>
  <c r="AX31" i="23"/>
  <c r="AY31" i="23"/>
  <c r="AZ31" i="23"/>
  <c r="BA31" i="23"/>
  <c r="BB31" i="23"/>
  <c r="BC31" i="23"/>
  <c r="BD31" i="23"/>
  <c r="BE31" i="23"/>
  <c r="BF31" i="23"/>
  <c r="BG31" i="23"/>
  <c r="BH31" i="23"/>
  <c r="BI31" i="23"/>
  <c r="BJ31" i="23"/>
  <c r="BK31" i="23"/>
  <c r="BL31" i="23"/>
  <c r="BM31" i="23"/>
  <c r="BN31" i="23"/>
  <c r="BO31" i="23"/>
  <c r="BP31" i="23"/>
  <c r="BQ31" i="23"/>
  <c r="BR31" i="23"/>
  <c r="BS31" i="23"/>
  <c r="BT31" i="23"/>
  <c r="BU31" i="23"/>
  <c r="BV31" i="23"/>
  <c r="BW31" i="23"/>
  <c r="BX31" i="23"/>
  <c r="BY31" i="23"/>
  <c r="BZ31" i="23"/>
  <c r="CA31" i="23"/>
  <c r="CB31" i="23"/>
  <c r="CC31" i="23"/>
  <c r="CD31" i="23"/>
  <c r="CE31" i="23"/>
  <c r="CF31" i="23"/>
  <c r="CG31" i="23"/>
  <c r="CH31" i="23"/>
  <c r="CI31" i="23"/>
  <c r="CJ31" i="23"/>
  <c r="CK31" i="23"/>
  <c r="CL31" i="23"/>
  <c r="CM31" i="23"/>
  <c r="CN31" i="23"/>
  <c r="CO31" i="23"/>
  <c r="CP31" i="23"/>
  <c r="CQ31" i="23"/>
  <c r="CR31" i="23"/>
  <c r="CS31" i="23"/>
  <c r="CT31" i="23"/>
  <c r="CU31" i="23"/>
  <c r="CV31" i="23"/>
  <c r="CW31" i="23"/>
  <c r="R32" i="23"/>
  <c r="S32" i="23"/>
  <c r="T32" i="23"/>
  <c r="U32" i="23"/>
  <c r="V32" i="23"/>
  <c r="W32" i="23"/>
  <c r="X32" i="23"/>
  <c r="Y32" i="23"/>
  <c r="Z32" i="23"/>
  <c r="AA32" i="23"/>
  <c r="AB32" i="23"/>
  <c r="AC32" i="23"/>
  <c r="AD32" i="23"/>
  <c r="AE32" i="23"/>
  <c r="AF32" i="23"/>
  <c r="AG32" i="23"/>
  <c r="AH32" i="23"/>
  <c r="AI32" i="23"/>
  <c r="AJ32" i="23"/>
  <c r="AK32" i="23"/>
  <c r="AL32" i="23"/>
  <c r="AM32" i="23"/>
  <c r="AN32" i="23"/>
  <c r="AO32" i="23"/>
  <c r="AP32" i="23"/>
  <c r="AQ32" i="23"/>
  <c r="AR32" i="23"/>
  <c r="AS32" i="23"/>
  <c r="AT32" i="23"/>
  <c r="AU32" i="23"/>
  <c r="AV32" i="23"/>
  <c r="AW32" i="23"/>
  <c r="AX32" i="23"/>
  <c r="AY32" i="23"/>
  <c r="AZ32" i="23"/>
  <c r="BA32" i="23"/>
  <c r="BB32" i="23"/>
  <c r="BC32" i="23"/>
  <c r="BD32" i="23"/>
  <c r="BE32" i="23"/>
  <c r="BF32" i="23"/>
  <c r="BG32" i="23"/>
  <c r="BH32" i="23"/>
  <c r="BI32" i="23"/>
  <c r="BJ32" i="23"/>
  <c r="BK32" i="23"/>
  <c r="BL32" i="23"/>
  <c r="BM32" i="23"/>
  <c r="BN32" i="23"/>
  <c r="BO32" i="23"/>
  <c r="BP32" i="23"/>
  <c r="BQ32" i="23"/>
  <c r="BR32" i="23"/>
  <c r="BS32" i="23"/>
  <c r="BT32" i="23"/>
  <c r="BU32" i="23"/>
  <c r="BV32" i="23"/>
  <c r="BW32" i="23"/>
  <c r="BX32" i="23"/>
  <c r="BY32" i="23"/>
  <c r="BZ32" i="23"/>
  <c r="CA32" i="23"/>
  <c r="CB32" i="23"/>
  <c r="CC32" i="23"/>
  <c r="CD32" i="23"/>
  <c r="CE32" i="23"/>
  <c r="CF32" i="23"/>
  <c r="CG32" i="23"/>
  <c r="CH32" i="23"/>
  <c r="CI32" i="23"/>
  <c r="CJ32" i="23"/>
  <c r="CK32" i="23"/>
  <c r="CL32" i="23"/>
  <c r="CM32" i="23"/>
  <c r="CN32" i="23"/>
  <c r="CO32" i="23"/>
  <c r="CP32" i="23"/>
  <c r="CQ32" i="23"/>
  <c r="CR32" i="23"/>
  <c r="CS32" i="23"/>
  <c r="CT32" i="23"/>
  <c r="CU32" i="23"/>
  <c r="CV32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AD33" i="23"/>
  <c r="AE33" i="23"/>
  <c r="AF33" i="23"/>
  <c r="AG33" i="23"/>
  <c r="AH33" i="23"/>
  <c r="AI33" i="23"/>
  <c r="AJ33" i="23"/>
  <c r="AK33" i="23"/>
  <c r="AL33" i="23"/>
  <c r="AM33" i="23"/>
  <c r="AN33" i="23"/>
  <c r="AO33" i="23"/>
  <c r="AP33" i="23"/>
  <c r="AQ33" i="23"/>
  <c r="AR33" i="23"/>
  <c r="AS33" i="23"/>
  <c r="AT33" i="23"/>
  <c r="AU33" i="23"/>
  <c r="AV33" i="23"/>
  <c r="AW33" i="23"/>
  <c r="AX33" i="23"/>
  <c r="AY33" i="23"/>
  <c r="AZ33" i="23"/>
  <c r="BA33" i="23"/>
  <c r="BB33" i="23"/>
  <c r="BC33" i="23"/>
  <c r="BD33" i="23"/>
  <c r="BE33" i="23"/>
  <c r="BF33" i="23"/>
  <c r="BG33" i="23"/>
  <c r="BH33" i="23"/>
  <c r="BI33" i="23"/>
  <c r="BJ33" i="23"/>
  <c r="BK33" i="23"/>
  <c r="BL33" i="23"/>
  <c r="BM33" i="23"/>
  <c r="BN33" i="23"/>
  <c r="BO33" i="23"/>
  <c r="BP33" i="23"/>
  <c r="BQ33" i="23"/>
  <c r="BR33" i="23"/>
  <c r="BS33" i="23"/>
  <c r="BT33" i="23"/>
  <c r="BU33" i="23"/>
  <c r="BV33" i="23"/>
  <c r="BW33" i="23"/>
  <c r="BX33" i="23"/>
  <c r="BY33" i="23"/>
  <c r="BZ33" i="23"/>
  <c r="CA33" i="23"/>
  <c r="CB33" i="23"/>
  <c r="CC33" i="23"/>
  <c r="CD33" i="23"/>
  <c r="CE33" i="23"/>
  <c r="CF33" i="23"/>
  <c r="CG33" i="23"/>
  <c r="CH33" i="23"/>
  <c r="CI33" i="23"/>
  <c r="CJ33" i="23"/>
  <c r="CK33" i="23"/>
  <c r="CL33" i="23"/>
  <c r="CM33" i="23"/>
  <c r="CN33" i="23"/>
  <c r="CO33" i="23"/>
  <c r="CP33" i="23"/>
  <c r="CQ33" i="23"/>
  <c r="CR33" i="23"/>
  <c r="CS33" i="23"/>
  <c r="CT33" i="23"/>
  <c r="CU33" i="23"/>
  <c r="CV33" i="23"/>
  <c r="CW33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AF34" i="23"/>
  <c r="AG34" i="23"/>
  <c r="AH34" i="23"/>
  <c r="AI34" i="23"/>
  <c r="AJ34" i="23"/>
  <c r="AK34" i="23"/>
  <c r="AL34" i="23"/>
  <c r="AM34" i="23"/>
  <c r="AN34" i="23"/>
  <c r="AO34" i="23"/>
  <c r="AP34" i="23"/>
  <c r="AQ34" i="23"/>
  <c r="AR34" i="23"/>
  <c r="AS34" i="23"/>
  <c r="AT34" i="23"/>
  <c r="AU34" i="23"/>
  <c r="AV34" i="23"/>
  <c r="AW34" i="23"/>
  <c r="AX34" i="23"/>
  <c r="AY34" i="23"/>
  <c r="AZ34" i="23"/>
  <c r="BA34" i="23"/>
  <c r="BB34" i="23"/>
  <c r="BC34" i="23"/>
  <c r="BD34" i="23"/>
  <c r="BE34" i="23"/>
  <c r="BF34" i="23"/>
  <c r="BG34" i="23"/>
  <c r="BH34" i="23"/>
  <c r="BI34" i="23"/>
  <c r="BJ34" i="23"/>
  <c r="BK34" i="23"/>
  <c r="BL34" i="23"/>
  <c r="BM34" i="23"/>
  <c r="BN34" i="23"/>
  <c r="BO34" i="23"/>
  <c r="BP34" i="23"/>
  <c r="BQ34" i="23"/>
  <c r="BR34" i="23"/>
  <c r="BS34" i="23"/>
  <c r="BT34" i="23"/>
  <c r="BU34" i="23"/>
  <c r="BV34" i="23"/>
  <c r="BW34" i="23"/>
  <c r="BX34" i="23"/>
  <c r="BY34" i="23"/>
  <c r="BZ34" i="23"/>
  <c r="CA34" i="23"/>
  <c r="CB34" i="23"/>
  <c r="CC34" i="23"/>
  <c r="CD34" i="23"/>
  <c r="CE34" i="23"/>
  <c r="CF34" i="23"/>
  <c r="CG34" i="23"/>
  <c r="CH34" i="23"/>
  <c r="CI34" i="23"/>
  <c r="CJ34" i="23"/>
  <c r="CK34" i="23"/>
  <c r="CL34" i="23"/>
  <c r="CM34" i="23"/>
  <c r="CN34" i="23"/>
  <c r="CO34" i="23"/>
  <c r="CP34" i="23"/>
  <c r="CQ34" i="23"/>
  <c r="CR34" i="23"/>
  <c r="CS34" i="23"/>
  <c r="CT34" i="23"/>
  <c r="CU34" i="23"/>
  <c r="CV34" i="23"/>
  <c r="R35" i="23"/>
  <c r="S35" i="23"/>
  <c r="T35" i="23"/>
  <c r="U35" i="23"/>
  <c r="V35" i="23"/>
  <c r="W35" i="23"/>
  <c r="X35" i="23"/>
  <c r="Y35" i="23"/>
  <c r="Z35" i="23"/>
  <c r="AA35" i="23"/>
  <c r="AB35" i="23"/>
  <c r="AC35" i="23"/>
  <c r="AD35" i="23"/>
  <c r="AE35" i="23"/>
  <c r="AF35" i="23"/>
  <c r="AG35" i="23"/>
  <c r="AH35" i="23"/>
  <c r="AI35" i="23"/>
  <c r="AJ35" i="23"/>
  <c r="AK35" i="23"/>
  <c r="AL35" i="23"/>
  <c r="AM35" i="23"/>
  <c r="AN35" i="23"/>
  <c r="AO35" i="23"/>
  <c r="AP35" i="23"/>
  <c r="AQ35" i="23"/>
  <c r="AR35" i="23"/>
  <c r="AS35" i="23"/>
  <c r="AT35" i="23"/>
  <c r="AU35" i="23"/>
  <c r="AV35" i="23"/>
  <c r="AW35" i="23"/>
  <c r="AX35" i="23"/>
  <c r="AY35" i="23"/>
  <c r="AZ35" i="23"/>
  <c r="BA35" i="23"/>
  <c r="BB35" i="23"/>
  <c r="BC35" i="23"/>
  <c r="BD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BQ35" i="23"/>
  <c r="BR35" i="23"/>
  <c r="BS35" i="23"/>
  <c r="BT35" i="23"/>
  <c r="BU35" i="23"/>
  <c r="BV35" i="23"/>
  <c r="BW35" i="23"/>
  <c r="BX35" i="23"/>
  <c r="BY35" i="23"/>
  <c r="BZ35" i="23"/>
  <c r="CA35" i="23"/>
  <c r="CB35" i="23"/>
  <c r="CC35" i="23"/>
  <c r="CD35" i="23"/>
  <c r="CE35" i="23"/>
  <c r="CF35" i="23"/>
  <c r="CG35" i="23"/>
  <c r="CH35" i="23"/>
  <c r="CI35" i="23"/>
  <c r="CJ35" i="23"/>
  <c r="CK35" i="23"/>
  <c r="CL35" i="23"/>
  <c r="CM35" i="23"/>
  <c r="CN35" i="23"/>
  <c r="CO35" i="23"/>
  <c r="CP35" i="23"/>
  <c r="CQ35" i="23"/>
  <c r="CR35" i="23"/>
  <c r="CS35" i="23"/>
  <c r="CT35" i="23"/>
  <c r="CU35" i="23"/>
  <c r="CV35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36" i="23"/>
  <c r="AE36" i="23"/>
  <c r="AF36" i="23"/>
  <c r="AG36" i="23"/>
  <c r="AH36" i="23"/>
  <c r="AI36" i="23"/>
  <c r="AJ36" i="23"/>
  <c r="AK36" i="23"/>
  <c r="AL36" i="23"/>
  <c r="AM36" i="23"/>
  <c r="AN36" i="23"/>
  <c r="AO36" i="23"/>
  <c r="AP36" i="23"/>
  <c r="AQ36" i="23"/>
  <c r="AR36" i="23"/>
  <c r="AS36" i="23"/>
  <c r="AT36" i="23"/>
  <c r="AU36" i="23"/>
  <c r="AV36" i="23"/>
  <c r="AW36" i="23"/>
  <c r="AX36" i="23"/>
  <c r="AY36" i="23"/>
  <c r="AZ36" i="23"/>
  <c r="BA36" i="23"/>
  <c r="BB36" i="23"/>
  <c r="BC36" i="23"/>
  <c r="BD36" i="23"/>
  <c r="BE36" i="23"/>
  <c r="BF36" i="23"/>
  <c r="BG36" i="23"/>
  <c r="BH36" i="23"/>
  <c r="BI36" i="23"/>
  <c r="BJ36" i="23"/>
  <c r="BK36" i="23"/>
  <c r="BL36" i="23"/>
  <c r="BM36" i="23"/>
  <c r="BN36" i="23"/>
  <c r="BO36" i="23"/>
  <c r="BP36" i="23"/>
  <c r="BQ36" i="23"/>
  <c r="BR36" i="23"/>
  <c r="BS36" i="23"/>
  <c r="BT36" i="23"/>
  <c r="BU36" i="23"/>
  <c r="BV36" i="23"/>
  <c r="BW36" i="23"/>
  <c r="BX36" i="23"/>
  <c r="BY36" i="23"/>
  <c r="BZ36" i="23"/>
  <c r="CA36" i="23"/>
  <c r="CB36" i="23"/>
  <c r="CC36" i="23"/>
  <c r="CD36" i="23"/>
  <c r="CE36" i="23"/>
  <c r="CF36" i="23"/>
  <c r="CG36" i="23"/>
  <c r="CH36" i="23"/>
  <c r="CI36" i="23"/>
  <c r="CJ36" i="23"/>
  <c r="CK36" i="23"/>
  <c r="CL36" i="23"/>
  <c r="CM36" i="23"/>
  <c r="CN36" i="23"/>
  <c r="CO36" i="23"/>
  <c r="CP36" i="23"/>
  <c r="CQ36" i="23"/>
  <c r="CR36" i="23"/>
  <c r="CS36" i="23"/>
  <c r="CT36" i="23"/>
  <c r="CU36" i="23"/>
  <c r="CV36" i="23"/>
  <c r="V37" i="23"/>
  <c r="W37" i="23"/>
  <c r="X37" i="23"/>
  <c r="Y37" i="23"/>
  <c r="Z37" i="23"/>
  <c r="AA37" i="23"/>
  <c r="AB37" i="23"/>
  <c r="AC37" i="23"/>
  <c r="AD37" i="23"/>
  <c r="AE37" i="23"/>
  <c r="AF37" i="23"/>
  <c r="AG37" i="23"/>
  <c r="AH37" i="23"/>
  <c r="AI37" i="23"/>
  <c r="AJ37" i="23"/>
  <c r="AK37" i="23"/>
  <c r="AL37" i="23"/>
  <c r="AM37" i="23"/>
  <c r="AN37" i="23"/>
  <c r="AO37" i="23"/>
  <c r="AP37" i="23"/>
  <c r="AQ37" i="23"/>
  <c r="AR37" i="23"/>
  <c r="AS37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I37" i="23"/>
  <c r="BJ37" i="23"/>
  <c r="BK37" i="23"/>
  <c r="BL37" i="23"/>
  <c r="BM37" i="23"/>
  <c r="BN37" i="23"/>
  <c r="BO37" i="23"/>
  <c r="BP37" i="23"/>
  <c r="BQ37" i="23"/>
  <c r="BR37" i="23"/>
  <c r="BS37" i="23"/>
  <c r="BT37" i="23"/>
  <c r="BU37" i="23"/>
  <c r="BV37" i="23"/>
  <c r="BW37" i="23"/>
  <c r="BX37" i="23"/>
  <c r="BY37" i="23"/>
  <c r="BZ37" i="23"/>
  <c r="CA37" i="23"/>
  <c r="CB37" i="23"/>
  <c r="CC37" i="23"/>
  <c r="CD37" i="23"/>
  <c r="CE37" i="23"/>
  <c r="CF37" i="23"/>
  <c r="CG37" i="23"/>
  <c r="CH37" i="23"/>
  <c r="CI37" i="23"/>
  <c r="CJ37" i="23"/>
  <c r="CK37" i="23"/>
  <c r="CL37" i="23"/>
  <c r="CM37" i="23"/>
  <c r="CN37" i="23"/>
  <c r="CO37" i="23"/>
  <c r="CP37" i="23"/>
  <c r="CQ37" i="23"/>
  <c r="CR37" i="23"/>
  <c r="CS37" i="23"/>
  <c r="CT37" i="23"/>
  <c r="CU37" i="23"/>
  <c r="CV37" i="23"/>
  <c r="AT38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BQ38" i="23"/>
  <c r="BR38" i="23"/>
  <c r="BS38" i="23"/>
  <c r="BT38" i="23"/>
  <c r="BU38" i="23"/>
  <c r="BV38" i="23"/>
  <c r="BW38" i="23"/>
  <c r="BX38" i="23"/>
  <c r="BY38" i="23"/>
  <c r="BZ38" i="23"/>
  <c r="CA38" i="23"/>
  <c r="CB38" i="23"/>
  <c r="CC38" i="23"/>
  <c r="CD38" i="23"/>
  <c r="CE38" i="23"/>
  <c r="CF38" i="23"/>
  <c r="CG38" i="23"/>
  <c r="CH38" i="23"/>
  <c r="CI38" i="23"/>
  <c r="CJ38" i="23"/>
  <c r="CK38" i="23"/>
  <c r="CL38" i="23"/>
  <c r="CM38" i="23"/>
  <c r="CN38" i="23"/>
  <c r="CO38" i="23"/>
  <c r="CP38" i="23"/>
  <c r="CQ38" i="23"/>
  <c r="CR38" i="23"/>
  <c r="CS38" i="23"/>
  <c r="CT38" i="23"/>
  <c r="CU38" i="23"/>
  <c r="CV38" i="23"/>
  <c r="CW38" i="23"/>
  <c r="R39" i="23"/>
  <c r="S39" i="23"/>
  <c r="T39" i="23"/>
  <c r="U39" i="23"/>
  <c r="V39" i="23"/>
  <c r="W39" i="23"/>
  <c r="X39" i="23"/>
  <c r="Y39" i="23"/>
  <c r="Z39" i="23"/>
  <c r="AA39" i="23"/>
  <c r="AB39" i="23"/>
  <c r="AC39" i="23"/>
  <c r="AD39" i="23"/>
  <c r="AE39" i="23"/>
  <c r="AF39" i="23"/>
  <c r="AG39" i="23"/>
  <c r="AH39" i="23"/>
  <c r="AI39" i="23"/>
  <c r="AJ39" i="23"/>
  <c r="AK39" i="23"/>
  <c r="AL39" i="23"/>
  <c r="AM39" i="23"/>
  <c r="AN39" i="23"/>
  <c r="AO39" i="23"/>
  <c r="AP39" i="23"/>
  <c r="AQ39" i="23"/>
  <c r="AR39" i="23"/>
  <c r="AS39" i="23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BQ39" i="23"/>
  <c r="BR39" i="23"/>
  <c r="BS39" i="23"/>
  <c r="BT39" i="23"/>
  <c r="BU39" i="23"/>
  <c r="BV39" i="23"/>
  <c r="BW39" i="23"/>
  <c r="BX39" i="23"/>
  <c r="BY39" i="23"/>
  <c r="BZ39" i="23"/>
  <c r="CA39" i="23"/>
  <c r="CB39" i="23"/>
  <c r="CC39" i="23"/>
  <c r="CD39" i="23"/>
  <c r="CE39" i="23"/>
  <c r="CF39" i="23"/>
  <c r="CG39" i="23"/>
  <c r="CH39" i="23"/>
  <c r="CI39" i="23"/>
  <c r="CJ39" i="23"/>
  <c r="CK39" i="23"/>
  <c r="CL39" i="23"/>
  <c r="CM39" i="23"/>
  <c r="CN39" i="23"/>
  <c r="CO39" i="23"/>
  <c r="CP39" i="23"/>
  <c r="CQ39" i="23"/>
  <c r="CR39" i="23"/>
  <c r="CS39" i="23"/>
  <c r="CT39" i="23"/>
  <c r="CU39" i="23"/>
  <c r="CV39" i="23"/>
  <c r="R40" i="23"/>
  <c r="S40" i="23"/>
  <c r="T40" i="23"/>
  <c r="U40" i="23"/>
  <c r="V40" i="23"/>
  <c r="W40" i="23"/>
  <c r="X40" i="23"/>
  <c r="Y40" i="23"/>
  <c r="Z40" i="23"/>
  <c r="AA40" i="23"/>
  <c r="AB40" i="23"/>
  <c r="AC40" i="23"/>
  <c r="AD40" i="23"/>
  <c r="AE40" i="23"/>
  <c r="AF40" i="23"/>
  <c r="AG40" i="23"/>
  <c r="AH40" i="23"/>
  <c r="AI40" i="23"/>
  <c r="AJ40" i="23"/>
  <c r="AK40" i="23"/>
  <c r="AL40" i="23"/>
  <c r="AM40" i="23"/>
  <c r="AN40" i="23"/>
  <c r="AO40" i="23"/>
  <c r="AP40" i="23"/>
  <c r="AQ40" i="23"/>
  <c r="AR40" i="23"/>
  <c r="AS40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BQ40" i="23"/>
  <c r="BR40" i="23"/>
  <c r="BS40" i="23"/>
  <c r="BT40" i="23"/>
  <c r="BU40" i="23"/>
  <c r="BV40" i="23"/>
  <c r="BW40" i="23"/>
  <c r="BX40" i="23"/>
  <c r="BY40" i="23"/>
  <c r="BZ40" i="23"/>
  <c r="CA40" i="23"/>
  <c r="CB40" i="23"/>
  <c r="CC40" i="23"/>
  <c r="CD40" i="23"/>
  <c r="CE40" i="23"/>
  <c r="CF40" i="23"/>
  <c r="CG40" i="23"/>
  <c r="CH40" i="23"/>
  <c r="CI40" i="23"/>
  <c r="CJ40" i="23"/>
  <c r="CK40" i="23"/>
  <c r="CL40" i="23"/>
  <c r="CM40" i="23"/>
  <c r="CN40" i="23"/>
  <c r="CO40" i="23"/>
  <c r="CP40" i="23"/>
  <c r="CQ40" i="23"/>
  <c r="CR40" i="23"/>
  <c r="CS40" i="23"/>
  <c r="CT40" i="23"/>
  <c r="CU40" i="23"/>
  <c r="CV40" i="23"/>
  <c r="CW40" i="23"/>
  <c r="R41" i="23"/>
  <c r="S41" i="23"/>
  <c r="T41" i="23"/>
  <c r="U41" i="23"/>
  <c r="V41" i="23"/>
  <c r="W41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K41" i="23"/>
  <c r="AL41" i="23"/>
  <c r="AM41" i="23"/>
  <c r="AN41" i="23"/>
  <c r="AO41" i="23"/>
  <c r="AP41" i="23"/>
  <c r="AQ41" i="23"/>
  <c r="AR41" i="23"/>
  <c r="AS41" i="23"/>
  <c r="AT41" i="23"/>
  <c r="AU41" i="23"/>
  <c r="AV41" i="23"/>
  <c r="AW41" i="23"/>
  <c r="AX41" i="23"/>
  <c r="AY41" i="23"/>
  <c r="AZ41" i="23"/>
  <c r="BA41" i="23"/>
  <c r="BB41" i="23"/>
  <c r="BC41" i="23"/>
  <c r="BD41" i="23"/>
  <c r="BE41" i="23"/>
  <c r="BF41" i="23"/>
  <c r="BG41" i="23"/>
  <c r="BH41" i="23"/>
  <c r="BI41" i="23"/>
  <c r="BJ41" i="23"/>
  <c r="BK41" i="23"/>
  <c r="BL41" i="23"/>
  <c r="BM41" i="23"/>
  <c r="BN41" i="23"/>
  <c r="BO41" i="23"/>
  <c r="BP41" i="23"/>
  <c r="BQ41" i="23"/>
  <c r="BR41" i="23"/>
  <c r="BS41" i="23"/>
  <c r="BT41" i="23"/>
  <c r="BU41" i="23"/>
  <c r="BV41" i="23"/>
  <c r="BW41" i="23"/>
  <c r="BX41" i="23"/>
  <c r="BY41" i="23"/>
  <c r="BZ41" i="23"/>
  <c r="CA41" i="23"/>
  <c r="CB41" i="23"/>
  <c r="CC41" i="23"/>
  <c r="CD41" i="23"/>
  <c r="CE41" i="23"/>
  <c r="CF41" i="23"/>
  <c r="CG41" i="23"/>
  <c r="CH41" i="23"/>
  <c r="CI41" i="23"/>
  <c r="CJ41" i="23"/>
  <c r="CK41" i="23"/>
  <c r="CL41" i="23"/>
  <c r="CM41" i="23"/>
  <c r="CN41" i="23"/>
  <c r="CO41" i="23"/>
  <c r="CP41" i="23"/>
  <c r="CQ41" i="23"/>
  <c r="CR41" i="23"/>
  <c r="CS41" i="23"/>
  <c r="CT41" i="23"/>
  <c r="CU41" i="23"/>
  <c r="CV41" i="23"/>
  <c r="R42" i="23"/>
  <c r="S42" i="23"/>
  <c r="T42" i="23"/>
  <c r="U42" i="23"/>
  <c r="V42" i="23"/>
  <c r="W42" i="23"/>
  <c r="X42" i="23"/>
  <c r="Y42" i="23"/>
  <c r="Z42" i="23"/>
  <c r="AA42" i="23"/>
  <c r="AB42" i="23"/>
  <c r="AC42" i="23"/>
  <c r="AD42" i="23"/>
  <c r="AE42" i="23"/>
  <c r="AF42" i="23"/>
  <c r="AG42" i="23"/>
  <c r="AH42" i="23"/>
  <c r="AI42" i="23"/>
  <c r="AJ42" i="23"/>
  <c r="AK42" i="23"/>
  <c r="AL42" i="23"/>
  <c r="AM42" i="23"/>
  <c r="AN42" i="23"/>
  <c r="AO42" i="23"/>
  <c r="AP42" i="23"/>
  <c r="AQ42" i="23"/>
  <c r="AR42" i="23"/>
  <c r="AS42" i="23"/>
  <c r="AT42" i="23"/>
  <c r="AU42" i="23"/>
  <c r="AV42" i="23"/>
  <c r="AW42" i="23"/>
  <c r="AX42" i="23"/>
  <c r="AY42" i="23"/>
  <c r="AZ42" i="23"/>
  <c r="BA42" i="23"/>
  <c r="BB42" i="23"/>
  <c r="BC42" i="23"/>
  <c r="BD42" i="23"/>
  <c r="BE42" i="23"/>
  <c r="BF42" i="23"/>
  <c r="BG42" i="23"/>
  <c r="BH42" i="23"/>
  <c r="BI42" i="23"/>
  <c r="BJ42" i="23"/>
  <c r="BK42" i="23"/>
  <c r="BL42" i="23"/>
  <c r="BM42" i="23"/>
  <c r="BN42" i="23"/>
  <c r="BO42" i="23"/>
  <c r="BP42" i="23"/>
  <c r="BQ42" i="23"/>
  <c r="BR42" i="23"/>
  <c r="BS42" i="23"/>
  <c r="BT42" i="23"/>
  <c r="BU42" i="23"/>
  <c r="BV42" i="23"/>
  <c r="BW42" i="23"/>
  <c r="BX42" i="23"/>
  <c r="BY42" i="23"/>
  <c r="BZ42" i="23"/>
  <c r="CA42" i="23"/>
  <c r="CB42" i="23"/>
  <c r="CC42" i="23"/>
  <c r="CD42" i="23"/>
  <c r="CE42" i="23"/>
  <c r="CF42" i="23"/>
  <c r="CG42" i="23"/>
  <c r="CH42" i="23"/>
  <c r="CI42" i="23"/>
  <c r="CJ42" i="23"/>
  <c r="CK42" i="23"/>
  <c r="CL42" i="23"/>
  <c r="CM42" i="23"/>
  <c r="CN42" i="23"/>
  <c r="CO42" i="23"/>
  <c r="CP42" i="23"/>
  <c r="CQ42" i="23"/>
  <c r="CR42" i="23"/>
  <c r="CS42" i="23"/>
  <c r="CT42" i="23"/>
  <c r="CU42" i="23"/>
  <c r="CV42" i="23"/>
  <c r="CW42" i="23"/>
  <c r="O2" i="12" l="1"/>
  <c r="C133" i="12"/>
  <c r="D133" i="12"/>
  <c r="C132" i="12"/>
  <c r="D132" i="12"/>
  <c r="C131" i="12"/>
  <c r="D131" i="12"/>
  <c r="C130" i="12"/>
  <c r="D130" i="12"/>
  <c r="C129" i="12"/>
  <c r="D129" i="12"/>
  <c r="C128" i="12"/>
  <c r="D128" i="12"/>
  <c r="C127" i="12"/>
  <c r="D127" i="12"/>
  <c r="C126" i="12"/>
  <c r="D126" i="12"/>
  <c r="C125" i="12"/>
  <c r="D125" i="12"/>
  <c r="C124" i="12"/>
  <c r="D124" i="12"/>
  <c r="C123" i="12"/>
  <c r="D123" i="12"/>
  <c r="C122" i="12"/>
  <c r="D122" i="12"/>
  <c r="C121" i="12"/>
  <c r="D121" i="12"/>
  <c r="C120" i="12"/>
  <c r="D120" i="12"/>
  <c r="C119" i="12"/>
  <c r="D119" i="12"/>
  <c r="C118" i="12"/>
  <c r="D118" i="12"/>
  <c r="C117" i="12"/>
  <c r="F113" i="12"/>
  <c r="F114" i="12"/>
  <c r="F115" i="12"/>
  <c r="F116" i="12"/>
  <c r="F117" i="12"/>
  <c r="D117" i="12"/>
  <c r="B113" i="12"/>
  <c r="B114" i="12"/>
  <c r="B115" i="12"/>
  <c r="B116" i="12"/>
  <c r="C116" i="12"/>
  <c r="D116" i="12"/>
  <c r="C115" i="12"/>
  <c r="D115" i="12"/>
  <c r="C114" i="12"/>
  <c r="D114" i="12"/>
  <c r="C113" i="12"/>
  <c r="D113" i="12"/>
  <c r="D79" i="12"/>
  <c r="D81" i="12"/>
  <c r="D80" i="12"/>
  <c r="F80" i="12"/>
  <c r="B80" i="12"/>
  <c r="J10" i="11"/>
  <c r="I10" i="11"/>
  <c r="H10" i="11"/>
  <c r="G10" i="11"/>
  <c r="F9" i="11"/>
  <c r="F10" i="11"/>
  <c r="E10" i="11"/>
  <c r="D10" i="11"/>
  <c r="C10" i="11"/>
  <c r="B9" i="11"/>
  <c r="B10" i="11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P37" i="12"/>
  <c r="Q37" i="12"/>
  <c r="P38" i="12"/>
  <c r="Q38" i="12"/>
  <c r="P39" i="12"/>
  <c r="Q39" i="12"/>
  <c r="P40" i="12"/>
  <c r="Q40" i="12"/>
  <c r="P41" i="12"/>
  <c r="Q41" i="12"/>
  <c r="P42" i="12"/>
  <c r="Q42" i="12"/>
  <c r="P43" i="12"/>
  <c r="Q43" i="12"/>
  <c r="P44" i="12"/>
  <c r="Q44" i="12"/>
  <c r="P45" i="12"/>
  <c r="Q45" i="12"/>
  <c r="P46" i="12"/>
  <c r="Q46" i="12"/>
  <c r="P47" i="12"/>
  <c r="Q47" i="12"/>
  <c r="P48" i="12"/>
  <c r="Q48" i="12"/>
  <c r="P49" i="12"/>
  <c r="Q49" i="12"/>
  <c r="P50" i="12"/>
  <c r="Q50" i="12"/>
  <c r="P51" i="12"/>
  <c r="Q51" i="12"/>
  <c r="P52" i="12"/>
  <c r="Q52" i="12"/>
  <c r="P53" i="12"/>
  <c r="Q53" i="12"/>
  <c r="P54" i="12"/>
  <c r="Q54" i="12"/>
  <c r="P55" i="12"/>
  <c r="Q55" i="12"/>
  <c r="P56" i="12"/>
  <c r="Q56" i="12"/>
  <c r="P57" i="12"/>
  <c r="Q57" i="12"/>
  <c r="P58" i="12"/>
  <c r="Q58" i="12"/>
  <c r="P59" i="12"/>
  <c r="Q59" i="12"/>
  <c r="P60" i="12"/>
  <c r="Q60" i="12"/>
  <c r="P61" i="12"/>
  <c r="Q61" i="12"/>
  <c r="P62" i="12"/>
  <c r="Q62" i="12"/>
  <c r="P63" i="12"/>
  <c r="Q63" i="12"/>
  <c r="P64" i="12"/>
  <c r="Q64" i="12"/>
  <c r="P65" i="12"/>
  <c r="Q65" i="12"/>
  <c r="P66" i="12"/>
  <c r="Q66" i="12"/>
  <c r="P67" i="12"/>
  <c r="Q67" i="12"/>
  <c r="P68" i="12"/>
  <c r="Q68" i="12"/>
  <c r="P69" i="12"/>
  <c r="Q69" i="12"/>
  <c r="P70" i="12"/>
  <c r="Q70" i="12"/>
  <c r="P71" i="12"/>
  <c r="Q71" i="12"/>
  <c r="P72" i="12"/>
  <c r="Q72" i="12"/>
  <c r="P73" i="12"/>
  <c r="Q73" i="12"/>
  <c r="P74" i="12"/>
  <c r="Q74" i="12"/>
  <c r="P75" i="12"/>
  <c r="Q75" i="12"/>
  <c r="P76" i="12"/>
  <c r="Q76" i="12"/>
  <c r="P77" i="12"/>
  <c r="Q77" i="12"/>
  <c r="P78" i="12"/>
  <c r="Q78" i="12"/>
  <c r="P79" i="12"/>
  <c r="Q79" i="12"/>
  <c r="P80" i="12"/>
  <c r="Q80" i="12"/>
  <c r="P81" i="12"/>
  <c r="Q81" i="12"/>
  <c r="P82" i="12"/>
  <c r="Q82" i="12"/>
  <c r="P83" i="12"/>
  <c r="Q83" i="12"/>
  <c r="P84" i="12"/>
  <c r="Q84" i="12"/>
  <c r="P85" i="12"/>
  <c r="Q85" i="12"/>
  <c r="P86" i="12"/>
  <c r="Q86" i="12"/>
  <c r="P87" i="12"/>
  <c r="Q87" i="12"/>
  <c r="P88" i="12"/>
  <c r="Q88" i="12"/>
  <c r="P89" i="12"/>
  <c r="Q89" i="12"/>
  <c r="P90" i="12"/>
  <c r="Q90" i="12"/>
  <c r="P91" i="12"/>
  <c r="Q91" i="12"/>
  <c r="P92" i="12"/>
  <c r="Q92" i="12"/>
  <c r="P93" i="12"/>
  <c r="Q93" i="12"/>
  <c r="P94" i="12"/>
  <c r="Q94" i="12"/>
  <c r="P95" i="12"/>
  <c r="Q95" i="12"/>
  <c r="P96" i="12"/>
  <c r="Q96" i="12"/>
  <c r="P97" i="12"/>
  <c r="Q97" i="12"/>
  <c r="P98" i="12"/>
  <c r="Q98" i="12"/>
  <c r="P99" i="12"/>
  <c r="Q99" i="12"/>
  <c r="P100" i="12"/>
  <c r="Q100" i="12"/>
  <c r="P101" i="12"/>
  <c r="Q101" i="12"/>
  <c r="P102" i="12"/>
  <c r="Q102" i="12"/>
  <c r="P103" i="12"/>
  <c r="Q103" i="12"/>
  <c r="P104" i="12"/>
  <c r="Q104" i="12"/>
  <c r="P105" i="12"/>
  <c r="Q105" i="12"/>
  <c r="P106" i="12"/>
  <c r="Q106" i="12"/>
  <c r="P107" i="12"/>
  <c r="Q107" i="12"/>
  <c r="P108" i="12"/>
  <c r="Q108" i="12"/>
  <c r="P109" i="12"/>
  <c r="Q109" i="12"/>
  <c r="P110" i="12"/>
  <c r="Q110" i="12"/>
  <c r="P111" i="12"/>
  <c r="Q111" i="12"/>
  <c r="P112" i="12"/>
  <c r="Q112" i="12"/>
  <c r="P134" i="12"/>
  <c r="Q134" i="12"/>
  <c r="P135" i="12"/>
  <c r="Q135" i="12"/>
  <c r="P136" i="12"/>
  <c r="Q136" i="12"/>
  <c r="P137" i="12"/>
  <c r="Q137" i="12"/>
  <c r="P138" i="12"/>
  <c r="Q138" i="12"/>
  <c r="P139" i="12"/>
  <c r="Q139" i="12"/>
  <c r="P140" i="12"/>
  <c r="Q140" i="12"/>
  <c r="P141" i="12"/>
  <c r="Q141" i="12"/>
  <c r="P142" i="12"/>
  <c r="Q142" i="12"/>
  <c r="P143" i="12"/>
  <c r="Q143" i="12"/>
  <c r="P144" i="12"/>
  <c r="Q144" i="12"/>
  <c r="P145" i="12"/>
  <c r="Q145" i="12"/>
  <c r="P146" i="12"/>
  <c r="Q146" i="12"/>
  <c r="P147" i="12"/>
  <c r="Q147" i="12"/>
  <c r="P148" i="12"/>
  <c r="Q148" i="12"/>
  <c r="P149" i="12"/>
  <c r="Q149" i="12"/>
  <c r="N9" i="11"/>
  <c r="O9" i="11"/>
  <c r="P9" i="11"/>
  <c r="B11" i="11"/>
  <c r="F11" i="11"/>
  <c r="N11" i="11"/>
  <c r="O11" i="11"/>
  <c r="P11" i="11"/>
  <c r="B12" i="11"/>
  <c r="F12" i="11"/>
  <c r="N12" i="11"/>
  <c r="O12" i="11"/>
  <c r="P12" i="11"/>
  <c r="B13" i="11"/>
  <c r="F13" i="11"/>
  <c r="N13" i="11"/>
  <c r="O13" i="11"/>
  <c r="P13" i="11"/>
  <c r="B14" i="11"/>
  <c r="F14" i="11"/>
  <c r="N14" i="11"/>
  <c r="O14" i="11"/>
  <c r="P14" i="11"/>
  <c r="B15" i="11"/>
  <c r="F15" i="11"/>
  <c r="N15" i="11"/>
  <c r="O15" i="11"/>
  <c r="P15" i="11"/>
  <c r="B16" i="11"/>
  <c r="F16" i="11"/>
  <c r="N16" i="11"/>
  <c r="O16" i="11"/>
  <c r="P16" i="11"/>
  <c r="B17" i="11"/>
  <c r="F17" i="11"/>
  <c r="N17" i="11"/>
  <c r="O17" i="11"/>
  <c r="P17" i="11"/>
  <c r="B18" i="11"/>
  <c r="F18" i="11"/>
  <c r="N18" i="11"/>
  <c r="O18" i="11"/>
  <c r="P18" i="11"/>
  <c r="B19" i="11"/>
  <c r="F19" i="11"/>
  <c r="N19" i="11"/>
  <c r="O19" i="11"/>
  <c r="P19" i="11"/>
  <c r="B20" i="11"/>
  <c r="F20" i="11"/>
  <c r="N20" i="11"/>
  <c r="O20" i="11"/>
  <c r="P20" i="11"/>
  <c r="B21" i="11"/>
  <c r="F21" i="11"/>
  <c r="N21" i="11"/>
  <c r="O21" i="11"/>
  <c r="P21" i="11"/>
  <c r="B22" i="11"/>
  <c r="F22" i="11"/>
  <c r="N22" i="11"/>
  <c r="O22" i="11"/>
  <c r="P22" i="11"/>
  <c r="B23" i="11"/>
  <c r="F23" i="11"/>
  <c r="N23" i="11"/>
  <c r="O23" i="11"/>
  <c r="P23" i="11"/>
  <c r="B24" i="11"/>
  <c r="F24" i="11"/>
  <c r="N24" i="11"/>
  <c r="O24" i="11"/>
  <c r="P24" i="11"/>
  <c r="B25" i="11"/>
  <c r="F25" i="11"/>
  <c r="N25" i="11"/>
  <c r="O25" i="11"/>
  <c r="P25" i="11"/>
  <c r="B26" i="11"/>
  <c r="F26" i="11"/>
  <c r="N26" i="11"/>
  <c r="O26" i="11"/>
  <c r="P26" i="11"/>
  <c r="B27" i="11"/>
  <c r="F27" i="11"/>
  <c r="N27" i="11"/>
  <c r="O27" i="11"/>
  <c r="P27" i="11"/>
  <c r="B28" i="11"/>
  <c r="F28" i="11"/>
  <c r="N28" i="11"/>
  <c r="O28" i="11"/>
  <c r="P28" i="11"/>
  <c r="B29" i="11"/>
  <c r="F29" i="11"/>
  <c r="N29" i="11"/>
  <c r="O29" i="11"/>
  <c r="P29" i="11"/>
  <c r="B30" i="11"/>
  <c r="F30" i="11"/>
  <c r="N30" i="11"/>
  <c r="O30" i="11"/>
  <c r="P30" i="11"/>
  <c r="B31" i="11"/>
  <c r="F31" i="11"/>
  <c r="N31" i="11"/>
  <c r="O31" i="11"/>
  <c r="P31" i="11"/>
  <c r="B32" i="11"/>
  <c r="F32" i="11"/>
  <c r="N32" i="11"/>
  <c r="O32" i="11"/>
  <c r="P32" i="11"/>
  <c r="B33" i="11"/>
  <c r="F33" i="11"/>
  <c r="N33" i="11"/>
  <c r="O33" i="11"/>
  <c r="P33" i="11"/>
  <c r="B34" i="11"/>
  <c r="F34" i="11"/>
  <c r="N34" i="11"/>
  <c r="O34" i="11"/>
  <c r="P34" i="11"/>
  <c r="B35" i="11"/>
  <c r="F35" i="11"/>
  <c r="N35" i="11"/>
  <c r="O35" i="11"/>
  <c r="P35" i="11"/>
  <c r="B36" i="11"/>
  <c r="F36" i="11"/>
  <c r="N36" i="11"/>
  <c r="O36" i="11"/>
  <c r="P36" i="11"/>
  <c r="B37" i="11"/>
  <c r="F37" i="11"/>
  <c r="N37" i="11"/>
  <c r="O37" i="11"/>
  <c r="P37" i="11"/>
  <c r="B38" i="11"/>
  <c r="F38" i="11"/>
  <c r="N38" i="11"/>
  <c r="O38" i="11"/>
  <c r="P38" i="11"/>
  <c r="B39" i="11"/>
  <c r="F39" i="11"/>
  <c r="N39" i="11"/>
  <c r="O39" i="11"/>
  <c r="P39" i="11"/>
  <c r="B40" i="11"/>
  <c r="F40" i="11"/>
  <c r="N40" i="11"/>
  <c r="O40" i="11"/>
  <c r="P40" i="11"/>
  <c r="B41" i="11"/>
  <c r="F41" i="11"/>
  <c r="N41" i="11"/>
  <c r="O41" i="11"/>
  <c r="P41" i="11"/>
  <c r="B42" i="11"/>
  <c r="F42" i="11"/>
  <c r="N42" i="11"/>
  <c r="O42" i="11"/>
  <c r="P42" i="11"/>
  <c r="B43" i="11"/>
  <c r="F43" i="11"/>
  <c r="N43" i="11"/>
  <c r="O43" i="11"/>
  <c r="P43" i="11"/>
  <c r="B44" i="11"/>
  <c r="F44" i="11"/>
  <c r="N44" i="11"/>
  <c r="O44" i="11"/>
  <c r="P44" i="11"/>
  <c r="B45" i="11"/>
  <c r="F45" i="11"/>
  <c r="N45" i="11"/>
  <c r="O45" i="11"/>
  <c r="P45" i="11"/>
  <c r="B46" i="11"/>
  <c r="F46" i="11"/>
  <c r="N46" i="11"/>
  <c r="O46" i="11"/>
  <c r="P46" i="11"/>
  <c r="B47" i="11"/>
  <c r="F47" i="11"/>
  <c r="N47" i="11"/>
  <c r="O47" i="11"/>
  <c r="P47" i="11"/>
  <c r="B48" i="11"/>
  <c r="F48" i="11"/>
  <c r="N48" i="11"/>
  <c r="O48" i="11"/>
  <c r="P48" i="11"/>
  <c r="B49" i="11"/>
  <c r="F49" i="11"/>
  <c r="N49" i="11"/>
  <c r="O49" i="11"/>
  <c r="P49" i="11"/>
  <c r="B50" i="11"/>
  <c r="F50" i="11"/>
  <c r="N50" i="11"/>
  <c r="O50" i="11"/>
  <c r="P50" i="11"/>
  <c r="B51" i="11"/>
  <c r="F51" i="11"/>
  <c r="N51" i="11"/>
  <c r="O51" i="11"/>
  <c r="P51" i="11"/>
  <c r="B52" i="11"/>
  <c r="F52" i="11"/>
  <c r="N52" i="11"/>
  <c r="O52" i="11"/>
  <c r="P52" i="11"/>
  <c r="B53" i="11"/>
  <c r="F53" i="11"/>
  <c r="N53" i="11"/>
  <c r="O53" i="11"/>
  <c r="P53" i="11"/>
  <c r="B54" i="11"/>
  <c r="F54" i="11"/>
  <c r="N54" i="11"/>
  <c r="O54" i="11"/>
  <c r="P54" i="11"/>
  <c r="B55" i="11"/>
  <c r="F55" i="11"/>
  <c r="N55" i="11"/>
  <c r="O55" i="11"/>
  <c r="P55" i="11"/>
  <c r="B56" i="11"/>
  <c r="F56" i="11"/>
  <c r="N56" i="11"/>
  <c r="O56" i="11"/>
  <c r="P56" i="11"/>
  <c r="B57" i="11"/>
  <c r="F57" i="11"/>
  <c r="N57" i="11"/>
  <c r="O57" i="11"/>
  <c r="P57" i="11"/>
  <c r="B58" i="11"/>
  <c r="F58" i="11"/>
  <c r="N58" i="11"/>
  <c r="O58" i="11"/>
  <c r="P58" i="11"/>
  <c r="B59" i="11"/>
  <c r="F59" i="11"/>
  <c r="N59" i="11"/>
  <c r="O59" i="11"/>
  <c r="P59" i="11"/>
  <c r="B60" i="11"/>
  <c r="F60" i="11"/>
  <c r="N60" i="11"/>
  <c r="O60" i="11"/>
  <c r="P60" i="11"/>
  <c r="B61" i="11"/>
  <c r="F61" i="11"/>
  <c r="N61" i="11"/>
  <c r="O61" i="11"/>
  <c r="P61" i="11"/>
  <c r="B62" i="11"/>
  <c r="F62" i="11"/>
  <c r="N62" i="11"/>
  <c r="O62" i="11"/>
  <c r="P62" i="11"/>
  <c r="B63" i="11"/>
  <c r="F63" i="11"/>
  <c r="N63" i="11"/>
  <c r="O63" i="11"/>
  <c r="P63" i="11"/>
  <c r="B64" i="11"/>
  <c r="F64" i="11"/>
  <c r="N64" i="11"/>
  <c r="O64" i="11"/>
  <c r="P64" i="11"/>
  <c r="B65" i="11"/>
  <c r="F65" i="11"/>
  <c r="N65" i="11"/>
  <c r="O65" i="11"/>
  <c r="P65" i="11"/>
  <c r="B66" i="11"/>
  <c r="F66" i="11"/>
  <c r="N66" i="11"/>
  <c r="O66" i="11"/>
  <c r="P66" i="11"/>
  <c r="B67" i="11"/>
  <c r="F67" i="11"/>
  <c r="N67" i="11"/>
  <c r="O67" i="11"/>
  <c r="P67" i="11"/>
  <c r="B68" i="11"/>
  <c r="F68" i="11"/>
  <c r="N68" i="11"/>
  <c r="O68" i="11"/>
  <c r="P68" i="11"/>
  <c r="B69" i="11"/>
  <c r="F69" i="11"/>
  <c r="N69" i="11"/>
  <c r="O69" i="11"/>
  <c r="P69" i="11"/>
  <c r="B70" i="11"/>
  <c r="F70" i="11"/>
  <c r="N70" i="11"/>
  <c r="O70" i="11"/>
  <c r="P70" i="11"/>
  <c r="B71" i="11"/>
  <c r="F71" i="11"/>
  <c r="N71" i="11"/>
  <c r="O71" i="11"/>
  <c r="P71" i="11"/>
  <c r="N72" i="11"/>
  <c r="O72" i="11"/>
  <c r="P72" i="11"/>
  <c r="N73" i="11"/>
  <c r="O73" i="11"/>
  <c r="P73" i="11"/>
  <c r="N74" i="11"/>
  <c r="O74" i="11"/>
  <c r="P74" i="11"/>
  <c r="N75" i="11"/>
  <c r="O75" i="11"/>
  <c r="P75" i="11"/>
  <c r="N76" i="11"/>
  <c r="O76" i="11"/>
  <c r="P76" i="11"/>
  <c r="N77" i="11"/>
  <c r="O77" i="11"/>
  <c r="P77" i="11"/>
  <c r="N78" i="11"/>
  <c r="O78" i="11"/>
  <c r="P78" i="11"/>
  <c r="N79" i="11"/>
  <c r="O79" i="11"/>
  <c r="P79" i="11"/>
  <c r="N80" i="11"/>
  <c r="O80" i="11"/>
  <c r="P80" i="11"/>
  <c r="N81" i="11"/>
  <c r="O81" i="11"/>
  <c r="P81" i="11"/>
  <c r="N82" i="11"/>
  <c r="O82" i="11"/>
  <c r="P82" i="11"/>
  <c r="N83" i="11"/>
  <c r="O83" i="11"/>
  <c r="P83" i="11"/>
  <c r="N84" i="11"/>
  <c r="O84" i="11"/>
  <c r="P84" i="11"/>
  <c r="N85" i="11"/>
  <c r="O85" i="11"/>
  <c r="P85" i="11"/>
  <c r="N86" i="11"/>
  <c r="O86" i="11"/>
  <c r="P86" i="11"/>
  <c r="N87" i="11"/>
  <c r="O87" i="11"/>
  <c r="P87" i="11"/>
  <c r="N88" i="11"/>
  <c r="O88" i="11"/>
  <c r="P88" i="11"/>
  <c r="N89" i="11"/>
  <c r="O89" i="11"/>
  <c r="P89" i="11"/>
  <c r="N90" i="11"/>
  <c r="O90" i="11"/>
  <c r="P90" i="11"/>
  <c r="N91" i="11"/>
  <c r="O91" i="11"/>
  <c r="P91" i="11"/>
  <c r="N92" i="11"/>
  <c r="O92" i="11"/>
  <c r="P92" i="11"/>
  <c r="N93" i="11"/>
  <c r="O93" i="11"/>
  <c r="P93" i="11"/>
  <c r="N94" i="11"/>
  <c r="O94" i="11"/>
  <c r="P94" i="11"/>
  <c r="N95" i="11"/>
  <c r="O95" i="11"/>
  <c r="P95" i="11"/>
  <c r="N96" i="11"/>
  <c r="O96" i="11"/>
  <c r="P96" i="11"/>
  <c r="N97" i="11"/>
  <c r="O97" i="11"/>
  <c r="P97" i="11"/>
  <c r="N98" i="11"/>
  <c r="O98" i="11"/>
  <c r="P98" i="11"/>
  <c r="N99" i="11"/>
  <c r="O99" i="11"/>
  <c r="P99" i="11"/>
  <c r="N100" i="11"/>
  <c r="O100" i="11"/>
  <c r="P100" i="11"/>
  <c r="N101" i="11"/>
  <c r="O101" i="11"/>
  <c r="P101" i="11"/>
  <c r="N102" i="11"/>
  <c r="O102" i="11"/>
  <c r="P102" i="11"/>
  <c r="N103" i="11"/>
  <c r="O103" i="11"/>
  <c r="P103" i="11"/>
  <c r="N104" i="11"/>
  <c r="O104" i="11"/>
  <c r="P104" i="11"/>
  <c r="N105" i="11"/>
  <c r="O105" i="11"/>
  <c r="P105" i="11"/>
  <c r="N106" i="11"/>
  <c r="O106" i="11"/>
  <c r="P106" i="11"/>
  <c r="N107" i="11"/>
  <c r="O107" i="11"/>
  <c r="P107" i="11"/>
  <c r="N108" i="11"/>
  <c r="O108" i="11"/>
  <c r="P108" i="11"/>
  <c r="N109" i="11"/>
  <c r="O109" i="11"/>
  <c r="P109" i="11"/>
  <c r="N110" i="11"/>
  <c r="O110" i="11"/>
  <c r="P110" i="11"/>
  <c r="N111" i="11"/>
  <c r="O111" i="11"/>
  <c r="P111" i="11"/>
  <c r="N112" i="11"/>
  <c r="O112" i="11"/>
  <c r="P112" i="11"/>
  <c r="N113" i="11"/>
  <c r="O113" i="11"/>
  <c r="P113" i="11"/>
  <c r="N114" i="11"/>
  <c r="O114" i="11"/>
  <c r="P114" i="11"/>
  <c r="N115" i="11"/>
  <c r="O115" i="11"/>
  <c r="P115" i="11"/>
  <c r="N116" i="11"/>
  <c r="O116" i="11"/>
  <c r="P116" i="11"/>
  <c r="N117" i="11"/>
  <c r="O117" i="11"/>
  <c r="P117" i="11"/>
  <c r="N118" i="11"/>
  <c r="O118" i="11"/>
  <c r="P118" i="11"/>
  <c r="N119" i="11"/>
  <c r="O119" i="11"/>
  <c r="P119" i="11"/>
  <c r="N120" i="11"/>
  <c r="O120" i="11"/>
  <c r="P120" i="11"/>
  <c r="N121" i="11"/>
  <c r="O121" i="11"/>
  <c r="P121" i="11"/>
  <c r="N122" i="11"/>
  <c r="O122" i="11"/>
  <c r="P122" i="11"/>
  <c r="N123" i="11"/>
  <c r="O123" i="11"/>
  <c r="P123" i="11"/>
  <c r="N124" i="11"/>
  <c r="O124" i="11"/>
  <c r="P124" i="11"/>
  <c r="N125" i="11"/>
  <c r="O125" i="11"/>
  <c r="P125" i="11"/>
  <c r="N126" i="11"/>
  <c r="O126" i="11"/>
  <c r="P126" i="11"/>
  <c r="N127" i="11"/>
  <c r="O127" i="11"/>
  <c r="P127" i="11"/>
  <c r="N128" i="11"/>
  <c r="O128" i="11"/>
  <c r="P128" i="11"/>
  <c r="N129" i="11"/>
  <c r="O129" i="11"/>
  <c r="P129" i="11"/>
  <c r="N130" i="11"/>
  <c r="O130" i="11"/>
  <c r="P130" i="11"/>
  <c r="N131" i="11"/>
  <c r="O131" i="11"/>
  <c r="P131" i="11"/>
  <c r="N132" i="11"/>
  <c r="O132" i="11"/>
  <c r="P132" i="11"/>
  <c r="N133" i="11"/>
  <c r="O133" i="11"/>
  <c r="P133" i="11"/>
  <c r="F134" i="11"/>
  <c r="N134" i="11"/>
  <c r="O134" i="11"/>
  <c r="P134" i="11"/>
  <c r="F135" i="11"/>
  <c r="N135" i="11"/>
  <c r="O135" i="11"/>
  <c r="P135" i="11"/>
  <c r="F136" i="11"/>
  <c r="N136" i="11"/>
  <c r="O136" i="11"/>
  <c r="P136" i="11"/>
  <c r="F137" i="11"/>
  <c r="N137" i="11"/>
  <c r="O137" i="11"/>
  <c r="P137" i="11"/>
  <c r="F138" i="11"/>
  <c r="N138" i="11"/>
  <c r="O138" i="11"/>
  <c r="P138" i="11"/>
  <c r="F139" i="11"/>
  <c r="N139" i="11"/>
  <c r="O139" i="11"/>
  <c r="P139" i="11"/>
  <c r="F140" i="11"/>
  <c r="N140" i="11"/>
  <c r="O140" i="11"/>
  <c r="P140" i="11"/>
  <c r="F141" i="11"/>
  <c r="N141" i="11"/>
  <c r="O141" i="11"/>
  <c r="P141" i="11"/>
  <c r="F142" i="11"/>
  <c r="N142" i="11"/>
  <c r="O142" i="11"/>
  <c r="P142" i="11"/>
  <c r="F143" i="11"/>
  <c r="N143" i="11"/>
  <c r="O143" i="11"/>
  <c r="P143" i="11"/>
  <c r="F144" i="11"/>
  <c r="N144" i="11"/>
  <c r="O144" i="11"/>
  <c r="P144" i="11"/>
  <c r="F145" i="11"/>
  <c r="N145" i="11"/>
  <c r="O145" i="11"/>
  <c r="P145" i="11"/>
  <c r="F146" i="11"/>
  <c r="N146" i="11"/>
  <c r="O146" i="11"/>
  <c r="P146" i="11"/>
  <c r="F147" i="11"/>
  <c r="N147" i="11"/>
  <c r="O147" i="11"/>
  <c r="P147" i="11"/>
  <c r="F148" i="11"/>
  <c r="N148" i="11"/>
  <c r="O148" i="11"/>
  <c r="P148" i="11"/>
  <c r="F149" i="11"/>
  <c r="N149" i="11"/>
  <c r="O149" i="11"/>
  <c r="P149" i="11"/>
  <c r="F150" i="11"/>
  <c r="N150" i="11"/>
  <c r="O150" i="11"/>
  <c r="P150" i="11"/>
  <c r="F151" i="11"/>
  <c r="N151" i="11"/>
  <c r="O151" i="11"/>
  <c r="P151" i="11"/>
  <c r="F152" i="11"/>
  <c r="N152" i="11"/>
  <c r="O152" i="11"/>
  <c r="P152" i="11"/>
  <c r="F153" i="11"/>
  <c r="N153" i="11"/>
  <c r="O153" i="11"/>
  <c r="P153" i="11"/>
  <c r="F154" i="11"/>
  <c r="N154" i="11"/>
  <c r="O154" i="11"/>
  <c r="P154" i="11"/>
  <c r="F155" i="11"/>
  <c r="N155" i="11"/>
  <c r="O155" i="11"/>
  <c r="P155" i="11"/>
  <c r="F156" i="11"/>
  <c r="N156" i="11"/>
  <c r="O156" i="11"/>
  <c r="P156" i="11"/>
  <c r="F157" i="11"/>
  <c r="N157" i="11"/>
  <c r="O157" i="11"/>
  <c r="P157" i="11"/>
  <c r="F158" i="11"/>
  <c r="N158" i="11"/>
  <c r="O158" i="11"/>
  <c r="P158" i="11"/>
  <c r="F159" i="11"/>
  <c r="N159" i="11"/>
  <c r="O159" i="11"/>
  <c r="P159" i="11"/>
  <c r="F160" i="11"/>
  <c r="N160" i="11"/>
  <c r="O160" i="11"/>
  <c r="P160" i="11"/>
  <c r="F161" i="11"/>
  <c r="N161" i="11"/>
  <c r="O161" i="11"/>
  <c r="P161" i="11"/>
  <c r="F162" i="11"/>
  <c r="N162" i="11"/>
  <c r="O162" i="11"/>
  <c r="P162" i="11"/>
  <c r="F163" i="11"/>
  <c r="N163" i="11"/>
  <c r="O163" i="11"/>
  <c r="P163" i="11"/>
  <c r="F164" i="11"/>
  <c r="N164" i="11"/>
  <c r="O164" i="11"/>
  <c r="P164" i="11"/>
  <c r="F165" i="11"/>
  <c r="N165" i="11"/>
  <c r="O165" i="11"/>
  <c r="P165" i="11"/>
  <c r="E166" i="11"/>
  <c r="F166" i="11"/>
  <c r="N166" i="11"/>
  <c r="O166" i="11"/>
  <c r="E167" i="11"/>
  <c r="F167" i="11"/>
  <c r="N167" i="11"/>
  <c r="O167" i="11"/>
  <c r="E168" i="11"/>
  <c r="F168" i="11"/>
  <c r="N168" i="11"/>
  <c r="O168" i="11"/>
  <c r="E169" i="11"/>
  <c r="F169" i="11"/>
  <c r="N169" i="11"/>
  <c r="O169" i="11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C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</calcChain>
</file>

<file path=xl/sharedStrings.xml><?xml version="1.0" encoding="utf-8"?>
<sst xmlns="http://schemas.openxmlformats.org/spreadsheetml/2006/main" count="604" uniqueCount="162">
  <si>
    <t>France</t>
  </si>
  <si>
    <t>United States</t>
  </si>
  <si>
    <t>United Kingdom</t>
  </si>
  <si>
    <t>:</t>
  </si>
  <si>
    <t>Sweden</t>
  </si>
  <si>
    <t>Portugal</t>
  </si>
  <si>
    <t>Poland</t>
  </si>
  <si>
    <t>Netherlands</t>
  </si>
  <si>
    <t>Italy</t>
  </si>
  <si>
    <t>Spain</t>
  </si>
  <si>
    <t>Greece</t>
  </si>
  <si>
    <t>Germany (until 1990 former territory of the FRG)</t>
  </si>
  <si>
    <t>Euro area (19 countries)</t>
  </si>
  <si>
    <t>European Union (28 countries)</t>
  </si>
  <si>
    <t>2015Q1</t>
  </si>
  <si>
    <t>2014Q4</t>
  </si>
  <si>
    <t>2014Q3</t>
  </si>
  <si>
    <t>2014Q2</t>
  </si>
  <si>
    <t>2014Q1</t>
  </si>
  <si>
    <t>2013Q4</t>
  </si>
  <si>
    <t>2013Q3</t>
  </si>
  <si>
    <t>2013Q2</t>
  </si>
  <si>
    <t>2013Q1</t>
  </si>
  <si>
    <t>2012Q4</t>
  </si>
  <si>
    <t>2012Q3</t>
  </si>
  <si>
    <t>2012Q2</t>
  </si>
  <si>
    <t>2012Q1</t>
  </si>
  <si>
    <t>2011Q4</t>
  </si>
  <si>
    <t>2011Q3</t>
  </si>
  <si>
    <t>2011Q2</t>
  </si>
  <si>
    <t>2011Q1</t>
  </si>
  <si>
    <t>2010Q4</t>
  </si>
  <si>
    <t>2010Q3</t>
  </si>
  <si>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</si>
  <si>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</si>
  <si>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</si>
  <si>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</si>
  <si>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</si>
  <si>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</si>
  <si>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</si>
  <si>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</si>
  <si>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</si>
  <si>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</si>
  <si>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</si>
  <si>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</si>
  <si>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</si>
  <si>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</si>
  <si>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</si>
  <si>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</si>
  <si>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</si>
  <si>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</si>
  <si>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</si>
  <si>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</si>
  <si>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</si>
  <si>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</si>
  <si>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</si>
  <si>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</si>
  <si>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</si>
  <si>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</si>
  <si>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</si>
  <si>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</si>
  <si>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</si>
  <si>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</si>
  <si>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</si>
  <si>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</si>
  <si>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</si>
  <si>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</si>
  <si>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</si>
  <si>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</si>
  <si>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</si>
  <si>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</si>
  <si>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2000Q4</t>
  </si>
  <si>
    <t>2000Q3</t>
  </si>
  <si>
    <t>2000Q2</t>
  </si>
  <si>
    <t>2000Q1</t>
  </si>
  <si>
    <t>1999Q4</t>
  </si>
  <si>
    <t>1999Q3</t>
  </si>
  <si>
    <t>1999Q2</t>
  </si>
  <si>
    <t>1999Q1</t>
  </si>
  <si>
    <t>1998Q4</t>
  </si>
  <si>
    <t>1998Q3</t>
  </si>
  <si>
    <t>1998Q2</t>
  </si>
  <si>
    <t>1998Q1</t>
  </si>
  <si>
    <t>1997Q4</t>
  </si>
  <si>
    <t>1997Q3</t>
  </si>
  <si>
    <t>1997Q2</t>
  </si>
  <si>
    <t>1997Q1</t>
  </si>
  <si>
    <t>1996Q4</t>
  </si>
  <si>
    <t>1996Q3</t>
  </si>
  <si>
    <t>1996Q2</t>
  </si>
  <si>
    <t>1996Q1</t>
  </si>
  <si>
    <t>1995Q4</t>
  </si>
  <si>
    <t>1995Q3</t>
  </si>
  <si>
    <t>1995Q2</t>
  </si>
  <si>
    <t>1995Q1</t>
  </si>
  <si>
    <t>1994Q4</t>
  </si>
  <si>
    <t>1994Q3</t>
  </si>
  <si>
    <t>1994Q2</t>
  </si>
  <si>
    <t>1994Q1</t>
  </si>
  <si>
    <t>1993Q4</t>
  </si>
  <si>
    <t>1993Q3</t>
  </si>
  <si>
    <t>1993Q2</t>
  </si>
  <si>
    <t>1993Q1</t>
  </si>
  <si>
    <t>1992Q4</t>
  </si>
  <si>
    <t>1992Q3</t>
  </si>
  <si>
    <t>1992Q2</t>
  </si>
  <si>
    <t>1992Q1</t>
  </si>
  <si>
    <t>1991Q4</t>
  </si>
  <si>
    <t>1991Q3</t>
  </si>
  <si>
    <t>1991Q2</t>
  </si>
  <si>
    <t>1991Q1</t>
  </si>
  <si>
    <t>GEO/TIME</t>
  </si>
  <si>
    <t>Chain linked volumes, index 2007Q4=100</t>
  </si>
  <si>
    <t>Gross domestic product at market prices</t>
  </si>
  <si>
    <t>NA_ITEM</t>
  </si>
  <si>
    <t>Seasonally adjusted and adjusted data by working days</t>
  </si>
  <si>
    <t>S_ADJ</t>
  </si>
  <si>
    <t>Chain linked volumes, index 2010=100</t>
  </si>
  <si>
    <t>UNIT</t>
  </si>
  <si>
    <t>Eurostat</t>
  </si>
  <si>
    <t>Source of data</t>
  </si>
  <si>
    <t>Extracted on</t>
  </si>
  <si>
    <t>Last update</t>
  </si>
  <si>
    <t>GDP and main components  (output, expenditure and income) [namq_10_gdp]</t>
  </si>
  <si>
    <t>USA</t>
  </si>
  <si>
    <t>Germany</t>
  </si>
  <si>
    <t>Britain</t>
  </si>
  <si>
    <t>Base 100 1929</t>
  </si>
  <si>
    <t>Real National income series (Piketty-Zucman database) (billions 2010 dollars, euros or pounds)</t>
  </si>
  <si>
    <t>Capital &amp; rest</t>
  </si>
  <si>
    <t>Notes circulation</t>
  </si>
  <si>
    <t>Deposits</t>
  </si>
  <si>
    <t>Total</t>
  </si>
  <si>
    <t>Other</t>
  </si>
  <si>
    <t>Gold</t>
  </si>
  <si>
    <t>Government securities</t>
  </si>
  <si>
    <t>Liabilities</t>
  </si>
  <si>
    <t>Assets</t>
  </si>
  <si>
    <t>% (Public debt held by central bank) / (Total public debt)</t>
  </si>
  <si>
    <r>
      <t>(% national income Y</t>
    </r>
    <r>
      <rPr>
        <vertAlign val="subscript"/>
        <sz val="10"/>
        <rFont val="Arial"/>
        <family val="2"/>
      </rPr>
      <t>t</t>
    </r>
    <r>
      <rPr>
        <sz val="12"/>
        <color indexed="8"/>
        <rFont val="Arial"/>
        <family val="2"/>
      </rPr>
      <t>)</t>
    </r>
  </si>
  <si>
    <t>[9]</t>
  </si>
  <si>
    <t>[8]</t>
  </si>
  <si>
    <t>[7]</t>
  </si>
  <si>
    <t>[6]</t>
  </si>
  <si>
    <t>[5]</t>
  </si>
  <si>
    <t>[4]</t>
  </si>
  <si>
    <t>[3]</t>
  </si>
  <si>
    <t>[2]</t>
  </si>
  <si>
    <t>[1]</t>
  </si>
  <si>
    <t>Table UK.7: Balance sheet of the Bank of England, 1810-2010</t>
  </si>
  <si>
    <t>Capital &amp; reserves</t>
  </si>
  <si>
    <t>Coins &amp; bills</t>
  </si>
  <si>
    <t>Foreign assets</t>
  </si>
  <si>
    <t>Public debt (bonds &amp; loans)</t>
  </si>
  <si>
    <t>[11]</t>
  </si>
  <si>
    <t>[10]</t>
  </si>
  <si>
    <t>Table FR.7: Balance sheet of the Bank of France, 1870-2010</t>
  </si>
  <si>
    <t>Other domestic assets</t>
  </si>
  <si>
    <t>2015Q2</t>
  </si>
  <si>
    <t>2015Q3</t>
  </si>
  <si>
    <t>2015Q4</t>
  </si>
  <si>
    <t>Assumption: 2015Q4: same growth as 2015Q3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</si>
</sst>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€_-;\-* #,##0.00\ _€_-;_-* &quot;-&quot;??\ _€_-;_-@_-"/>
    <numFmt numFmtId="164" formatCode="\$#,##0\ ;\(\$#,##0\)"/>
    <numFmt numFmtId="165" formatCode="#,##0.0"/>
    <numFmt numFmtId="166" formatCode="#,##0.000"/>
    <numFmt numFmtId="167" formatCode="_-* #,##0.00_-;\-* #,##0.00_-;_-* &quot;-&quot;??_-;_-@_-"/>
    <numFmt numFmtId="168" formatCode="_-* #,##0_-;\-* #,##0_-;_-* &quot;-&quot;_-;_-@_-"/>
    <numFmt numFmtId="169" formatCode="_-&quot;£&quot;* #,##0.00_-;\-&quot;£&quot;* #,##0.00_-;_-&quot;£&quot;* &quot;-&quot;??_-;_-@_-"/>
    <numFmt numFmtId="170" formatCode="_-&quot;£&quot;* #,##0_-;\-&quot;£&quot;* #,##0_-;_-&quot;£&quot;* &quot;-&quot;_-;_-@_-"/>
    <numFmt numFmtId="171" formatCode="&quot;$&quot;#,##0_);\(&quot;$&quot;#,##0\)"/>
    <numFmt numFmtId="172" formatCode="General_)"/>
    <numFmt numFmtId="173" formatCode="#,##0.00__;\-#,##0.00__;#,##0.00__;@__"/>
    <numFmt numFmtId="174" formatCode="_ * #,##0.00_ ;_ * \-#,##0.00_ ;_ * &quot;-&quot;??_ ;_ @_ "/>
    <numFmt numFmtId="175" formatCode="dd\.mm\.yy"/>
    <numFmt numFmtId="176" formatCode="0.000%"/>
    <numFmt numFmtId="177" formatCode="0.0"/>
  </numFmts>
  <fonts count="45">
    <font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9"/>
      <name val="Times"/>
      <family val="1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color indexed="8"/>
      <name val="Times"/>
      <family val="1"/>
    </font>
    <font>
      <sz val="12"/>
      <color indexed="24"/>
      <name val="Arial"/>
      <family val="2"/>
    </font>
    <font>
      <sz val="8"/>
      <name val="Helvetica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sz val="10"/>
      <color indexed="8"/>
      <name val="Times"/>
      <family val="1"/>
    </font>
    <font>
      <sz val="9"/>
      <name val="Times"/>
    </font>
    <font>
      <sz val="12"/>
      <name val="Arial CE"/>
    </font>
    <font>
      <b/>
      <sz val="11"/>
      <color indexed="63"/>
      <name val="Calibri"/>
      <family val="2"/>
    </font>
    <font>
      <sz val="7"/>
      <name val="Helvetica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imes"/>
      <family val="1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vertAlign val="subscript"/>
      <sz val="10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u/>
      <sz val="12"/>
      <color indexed="12"/>
      <name val="Calibri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u/>
      <sz val="12"/>
      <color theme="1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</borders>
  <cellStyleXfs count="1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172" fontId="7" fillId="0" borderId="0">
      <alignment vertical="top"/>
    </xf>
    <xf numFmtId="0" fontId="8" fillId="14" borderId="1" applyNumberFormat="0" applyAlignment="0" applyProtection="0"/>
    <xf numFmtId="0" fontId="8" fillId="14" borderId="1" applyNumberFormat="0" applyAlignment="0" applyProtection="0"/>
    <xf numFmtId="0" fontId="9" fillId="0" borderId="2" applyNumberFormat="0" applyFill="0" applyAlignment="0" applyProtection="0"/>
    <xf numFmtId="0" fontId="10" fillId="22" borderId="3" applyNumberFormat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3" fontId="12" fillId="0" borderId="0" applyFill="0" applyBorder="0">
      <alignment horizontal="right" vertical="top"/>
    </xf>
    <xf numFmtId="166" fontId="12" fillId="0" borderId="0" applyFill="0" applyBorder="0">
      <alignment horizontal="right" vertical="top"/>
    </xf>
    <xf numFmtId="3" fontId="12" fillId="0" borderId="0" applyFill="0" applyBorder="0">
      <alignment horizontal="right" vertical="top"/>
    </xf>
    <xf numFmtId="165" fontId="7" fillId="0" borderId="0" applyFont="0" applyFill="0" applyBorder="0">
      <alignment horizontal="right" vertical="top"/>
    </xf>
    <xf numFmtId="173" fontId="12" fillId="0" borderId="0" applyFont="0" applyFill="0" applyBorder="0" applyAlignment="0" applyProtection="0">
      <alignment horizontal="right" vertical="top"/>
    </xf>
    <xf numFmtId="166" fontId="12" fillId="0" borderId="0">
      <alignment horizontal="right" vertical="top"/>
    </xf>
    <xf numFmtId="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0" applyNumberFormat="0" applyFill="0" applyBorder="0" applyAlignment="0" applyProtection="0"/>
    <xf numFmtId="3" fontId="13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7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7" fillId="3" borderId="1" applyNumberFormat="0" applyAlignment="0" applyProtection="0"/>
    <xf numFmtId="0" fontId="5" fillId="6" borderId="0" applyNumberFormat="0" applyBorder="0" applyAlignment="0" applyProtection="0"/>
    <xf numFmtId="0" fontId="9" fillId="0" borderId="2" applyNumberFormat="0" applyFill="0" applyAlignment="0" applyProtection="0"/>
    <xf numFmtId="164" fontId="13" fillId="0" borderId="0" applyFont="0" applyFill="0" applyBorder="0" applyAlignment="0" applyProtection="0"/>
    <xf numFmtId="0" fontId="11" fillId="0" borderId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4" fillId="0" borderId="7" applyNumberFormat="0" applyFill="0" applyAlignment="0" applyProtection="0"/>
    <xf numFmtId="1" fontId="7" fillId="0" borderId="0">
      <alignment vertical="top" wrapText="1"/>
    </xf>
    <xf numFmtId="1" fontId="25" fillId="0" borderId="0" applyFill="0" applyBorder="0" applyProtection="0"/>
    <xf numFmtId="1" fontId="24" fillId="0" borderId="0" applyFont="0" applyFill="0" applyBorder="0" applyProtection="0">
      <alignment vertical="center"/>
    </xf>
    <xf numFmtId="1" fontId="26" fillId="0" borderId="0">
      <alignment horizontal="right" vertical="top"/>
    </xf>
    <xf numFmtId="1" fontId="12" fillId="0" borderId="0" applyNumberFormat="0" applyFill="0" applyBorder="0">
      <alignment vertical="top"/>
    </xf>
    <xf numFmtId="0" fontId="27" fillId="0" borderId="0"/>
    <xf numFmtId="0" fontId="11" fillId="24" borderId="8" applyNumberFormat="0" applyFont="0" applyAlignment="0" applyProtection="0"/>
    <xf numFmtId="0" fontId="28" fillId="14" borderId="9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7" borderId="0" applyNumberFormat="0" applyBorder="0" applyAlignment="0" applyProtection="0"/>
    <xf numFmtId="0" fontId="28" fillId="14" borderId="9" applyNumberFormat="0" applyAlignment="0" applyProtection="0"/>
    <xf numFmtId="0" fontId="11" fillId="0" borderId="0"/>
    <xf numFmtId="2" fontId="11" fillId="0" borderId="0" applyFont="0" applyFill="0" applyBorder="0" applyProtection="0">
      <alignment horizontal="right"/>
    </xf>
    <xf numFmtId="2" fontId="11" fillId="0" borderId="0" applyFont="0" applyFill="0" applyBorder="0" applyProtection="0">
      <alignment horizontal="right"/>
    </xf>
    <xf numFmtId="0" fontId="29" fillId="0" borderId="10">
      <alignment horizontal="center"/>
    </xf>
    <xf numFmtId="49" fontId="12" fillId="0" borderId="0" applyFill="0" applyBorder="0" applyAlignment="0" applyProtection="0">
      <alignment vertical="top"/>
    </xf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11" applyNumberFormat="0" applyFill="0" applyAlignment="0" applyProtection="0"/>
    <xf numFmtId="2" fontId="1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32" fillId="0" borderId="0">
      <alignment vertical="top" wrapText="1"/>
    </xf>
    <xf numFmtId="0" fontId="33" fillId="0" borderId="0"/>
    <xf numFmtId="9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</cellStyleXfs>
  <cellXfs count="141">
    <xf numFmtId="0" fontId="0" fillId="0" borderId="0" xfId="0"/>
    <xf numFmtId="0" fontId="33" fillId="0" borderId="0" xfId="125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85" applyFont="1" applyFill="1"/>
    <xf numFmtId="9" fontId="11" fillId="0" borderId="0" xfId="85" applyNumberFormat="1" applyFont="1" applyFill="1"/>
    <xf numFmtId="176" fontId="11" fillId="0" borderId="0" xfId="85" applyNumberFormat="1" applyFont="1" applyFill="1" applyAlignment="1">
      <alignment horizontal="center"/>
    </xf>
    <xf numFmtId="9" fontId="34" fillId="0" borderId="13" xfId="126" applyFont="1" applyFill="1" applyBorder="1" applyAlignment="1">
      <alignment horizontal="center"/>
    </xf>
    <xf numFmtId="9" fontId="35" fillId="0" borderId="14" xfId="102" applyFont="1" applyFill="1" applyBorder="1" applyAlignment="1">
      <alignment horizontal="center"/>
    </xf>
    <xf numFmtId="9" fontId="34" fillId="0" borderId="15" xfId="102" applyFont="1" applyFill="1" applyBorder="1" applyAlignment="1">
      <alignment horizontal="center"/>
    </xf>
    <xf numFmtId="9" fontId="11" fillId="0" borderId="14" xfId="85" applyNumberFormat="1" applyFont="1" applyFill="1" applyBorder="1" applyAlignment="1">
      <alignment horizontal="center"/>
    </xf>
    <xf numFmtId="9" fontId="34" fillId="0" borderId="15" xfId="85" applyNumberFormat="1" applyFont="1" applyFill="1" applyBorder="1" applyAlignment="1">
      <alignment horizontal="center"/>
    </xf>
    <xf numFmtId="0" fontId="11" fillId="0" borderId="16" xfId="85" applyFont="1" applyFill="1" applyBorder="1" applyAlignment="1">
      <alignment horizontal="center" vertical="center" wrapText="1"/>
    </xf>
    <xf numFmtId="9" fontId="34" fillId="0" borderId="17" xfId="126" applyFont="1" applyFill="1" applyBorder="1" applyAlignment="1">
      <alignment horizontal="center"/>
    </xf>
    <xf numFmtId="9" fontId="35" fillId="0" borderId="18" xfId="102" applyFont="1" applyFill="1" applyBorder="1" applyAlignment="1">
      <alignment horizontal="center"/>
    </xf>
    <xf numFmtId="9" fontId="34" fillId="0" borderId="19" xfId="102" applyFont="1" applyFill="1" applyBorder="1" applyAlignment="1">
      <alignment horizontal="center"/>
    </xf>
    <xf numFmtId="9" fontId="11" fillId="0" borderId="18" xfId="85" applyNumberFormat="1" applyFont="1" applyFill="1" applyBorder="1" applyAlignment="1">
      <alignment horizontal="center"/>
    </xf>
    <xf numFmtId="9" fontId="34" fillId="0" borderId="19" xfId="85" applyNumberFormat="1" applyFont="1" applyFill="1" applyBorder="1" applyAlignment="1">
      <alignment horizontal="center"/>
    </xf>
    <xf numFmtId="0" fontId="11" fillId="0" borderId="20" xfId="85" applyFont="1" applyFill="1" applyBorder="1" applyAlignment="1">
      <alignment horizontal="center" vertical="center" wrapText="1"/>
    </xf>
    <xf numFmtId="9" fontId="34" fillId="0" borderId="21" xfId="126" applyFont="1" applyBorder="1" applyAlignment="1">
      <alignment horizontal="center"/>
    </xf>
    <xf numFmtId="9" fontId="35" fillId="0" borderId="0" xfId="102" applyFont="1" applyBorder="1" applyAlignment="1">
      <alignment horizontal="center"/>
    </xf>
    <xf numFmtId="9" fontId="34" fillId="0" borderId="10" xfId="102" applyFont="1" applyBorder="1" applyAlignment="1">
      <alignment horizontal="center"/>
    </xf>
    <xf numFmtId="9" fontId="11" fillId="0" borderId="0" xfId="85" applyNumberFormat="1" applyFont="1" applyBorder="1" applyAlignment="1">
      <alignment horizontal="center"/>
    </xf>
    <xf numFmtId="9" fontId="34" fillId="0" borderId="10" xfId="85" applyNumberFormat="1" applyFont="1" applyBorder="1" applyAlignment="1">
      <alignment horizontal="center"/>
    </xf>
    <xf numFmtId="0" fontId="11" fillId="0" borderId="22" xfId="85" applyFont="1" applyFill="1" applyBorder="1" applyAlignment="1">
      <alignment horizontal="center" vertical="center" wrapText="1"/>
    </xf>
    <xf numFmtId="9" fontId="34" fillId="0" borderId="10" xfId="126" applyFont="1" applyBorder="1" applyAlignment="1">
      <alignment horizontal="center"/>
    </xf>
    <xf numFmtId="0" fontId="11" fillId="0" borderId="23" xfId="85" applyFont="1" applyFill="1" applyBorder="1" applyAlignment="1">
      <alignment horizontal="center" vertical="center" wrapText="1"/>
    </xf>
    <xf numFmtId="9" fontId="34" fillId="0" borderId="17" xfId="126" applyFont="1" applyBorder="1" applyAlignment="1">
      <alignment horizontal="center"/>
    </xf>
    <xf numFmtId="9" fontId="35" fillId="0" borderId="18" xfId="102" applyFont="1" applyBorder="1" applyAlignment="1">
      <alignment horizontal="center"/>
    </xf>
    <xf numFmtId="9" fontId="34" fillId="0" borderId="19" xfId="102" applyFont="1" applyBorder="1" applyAlignment="1">
      <alignment horizontal="center"/>
    </xf>
    <xf numFmtId="9" fontId="11" fillId="0" borderId="18" xfId="85" applyNumberFormat="1" applyFont="1" applyBorder="1" applyAlignment="1">
      <alignment horizontal="center"/>
    </xf>
    <xf numFmtId="9" fontId="34" fillId="0" borderId="19" xfId="126" applyFont="1" applyBorder="1" applyAlignment="1">
      <alignment horizontal="center"/>
    </xf>
    <xf numFmtId="9" fontId="34" fillId="0" borderId="24" xfId="126" applyFont="1" applyBorder="1" applyAlignment="1">
      <alignment horizontal="center"/>
    </xf>
    <xf numFmtId="9" fontId="35" fillId="0" borderId="25" xfId="102" applyFont="1" applyBorder="1" applyAlignment="1">
      <alignment horizontal="center"/>
    </xf>
    <xf numFmtId="9" fontId="34" fillId="0" borderId="26" xfId="102" applyFont="1" applyBorder="1" applyAlignment="1">
      <alignment horizontal="center"/>
    </xf>
    <xf numFmtId="9" fontId="11" fillId="0" borderId="25" xfId="85" applyNumberFormat="1" applyFont="1" applyBorder="1" applyAlignment="1">
      <alignment horizontal="center"/>
    </xf>
    <xf numFmtId="9" fontId="34" fillId="0" borderId="26" xfId="126" applyFont="1" applyBorder="1" applyAlignment="1">
      <alignment horizontal="center"/>
    </xf>
    <xf numFmtId="9" fontId="34" fillId="0" borderId="17" xfId="126" applyFont="1" applyFill="1" applyBorder="1" applyAlignment="1">
      <alignment horizontal="center" vertical="center" wrapText="1"/>
    </xf>
    <xf numFmtId="9" fontId="11" fillId="0" borderId="18" xfId="102" applyFont="1" applyFill="1" applyBorder="1" applyAlignment="1">
      <alignment horizontal="center" vertical="center" wrapText="1"/>
    </xf>
    <xf numFmtId="9" fontId="34" fillId="0" borderId="19" xfId="102" applyFont="1" applyFill="1" applyBorder="1" applyAlignment="1">
      <alignment horizontal="center" vertical="center" wrapText="1"/>
    </xf>
    <xf numFmtId="9" fontId="34" fillId="0" borderId="19" xfId="126" applyFont="1" applyFill="1" applyBorder="1" applyAlignment="1">
      <alignment horizontal="center" vertical="center" wrapText="1"/>
    </xf>
    <xf numFmtId="0" fontId="11" fillId="0" borderId="27" xfId="85" applyFont="1" applyFill="1" applyBorder="1" applyAlignment="1">
      <alignment horizontal="center" vertical="center" wrapText="1"/>
    </xf>
    <xf numFmtId="9" fontId="34" fillId="0" borderId="21" xfId="126" applyFont="1" applyFill="1" applyBorder="1" applyAlignment="1">
      <alignment horizontal="center" vertical="center" wrapText="1"/>
    </xf>
    <xf numFmtId="9" fontId="11" fillId="0" borderId="0" xfId="102" applyFont="1" applyFill="1" applyBorder="1" applyAlignment="1">
      <alignment horizontal="center" vertical="center" wrapText="1"/>
    </xf>
    <xf numFmtId="9" fontId="34" fillId="0" borderId="10" xfId="102" applyFont="1" applyFill="1" applyBorder="1" applyAlignment="1">
      <alignment horizontal="center" vertical="center" wrapText="1"/>
    </xf>
    <xf numFmtId="9" fontId="34" fillId="0" borderId="10" xfId="126" applyFont="1" applyFill="1" applyBorder="1" applyAlignment="1">
      <alignment horizontal="center" vertical="center" wrapText="1"/>
    </xf>
    <xf numFmtId="9" fontId="11" fillId="0" borderId="25" xfId="102" applyFont="1" applyFill="1" applyBorder="1" applyAlignment="1">
      <alignment horizontal="center" vertical="center" wrapText="1"/>
    </xf>
    <xf numFmtId="9" fontId="11" fillId="0" borderId="0" xfId="126" applyFont="1" applyFill="1" applyBorder="1" applyAlignment="1">
      <alignment horizontal="center" vertical="center" wrapText="1"/>
    </xf>
    <xf numFmtId="9" fontId="11" fillId="0" borderId="18" xfId="126" applyFont="1" applyFill="1" applyBorder="1" applyAlignment="1">
      <alignment horizontal="center" vertical="center" wrapText="1"/>
    </xf>
    <xf numFmtId="9" fontId="35" fillId="0" borderId="0" xfId="126" applyFont="1" applyFill="1" applyBorder="1" applyAlignment="1">
      <alignment horizontal="center" vertical="center" wrapText="1"/>
    </xf>
    <xf numFmtId="9" fontId="11" fillId="0" borderId="0" xfId="126" applyFont="1" applyFill="1" applyAlignment="1">
      <alignment horizontal="center"/>
    </xf>
    <xf numFmtId="9" fontId="34" fillId="0" borderId="0" xfId="126" applyFont="1" applyFill="1" applyAlignment="1">
      <alignment horizontal="center"/>
    </xf>
    <xf numFmtId="9" fontId="11" fillId="0" borderId="28" xfId="126" applyFont="1" applyFill="1" applyBorder="1" applyAlignment="1">
      <alignment horizontal="center"/>
    </xf>
    <xf numFmtId="9" fontId="34" fillId="0" borderId="10" xfId="85" applyNumberFormat="1" applyFont="1" applyFill="1" applyBorder="1" applyAlignment="1">
      <alignment horizontal="center" vertical="center" wrapText="1"/>
    </xf>
    <xf numFmtId="9" fontId="35" fillId="0" borderId="18" xfId="126" applyFont="1" applyFill="1" applyBorder="1" applyAlignment="1">
      <alignment horizontal="center" vertical="center" wrapText="1"/>
    </xf>
    <xf numFmtId="9" fontId="34" fillId="0" borderId="19" xfId="85" applyNumberFormat="1" applyFont="1" applyFill="1" applyBorder="1" applyAlignment="1">
      <alignment horizontal="center" vertical="center" wrapText="1"/>
    </xf>
    <xf numFmtId="9" fontId="36" fillId="0" borderId="21" xfId="126" applyFont="1" applyFill="1" applyBorder="1" applyAlignment="1">
      <alignment horizontal="center" vertical="center" wrapText="1"/>
    </xf>
    <xf numFmtId="9" fontId="36" fillId="0" borderId="17" xfId="126" applyFont="1" applyFill="1" applyBorder="1" applyAlignment="1">
      <alignment horizontal="center" vertical="center" wrapText="1"/>
    </xf>
    <xf numFmtId="0" fontId="35" fillId="0" borderId="30" xfId="85" applyFont="1" applyFill="1" applyBorder="1" applyAlignment="1">
      <alignment horizontal="center" vertical="center" wrapText="1"/>
    </xf>
    <xf numFmtId="0" fontId="34" fillId="0" borderId="31" xfId="85" applyFont="1" applyFill="1" applyBorder="1" applyAlignment="1">
      <alignment horizontal="center" vertical="center" wrapText="1"/>
    </xf>
    <xf numFmtId="0" fontId="37" fillId="0" borderId="30" xfId="85" applyFont="1" applyFill="1" applyBorder="1" applyAlignment="1">
      <alignment horizontal="center" vertical="center" wrapText="1"/>
    </xf>
    <xf numFmtId="0" fontId="34" fillId="0" borderId="32" xfId="85" applyFont="1" applyFill="1" applyBorder="1" applyAlignment="1">
      <alignment horizontal="center" vertical="center" wrapText="1"/>
    </xf>
    <xf numFmtId="0" fontId="11" fillId="0" borderId="22" xfId="85" applyFont="1" applyFill="1" applyBorder="1"/>
    <xf numFmtId="0" fontId="35" fillId="0" borderId="36" xfId="85" applyFont="1" applyFill="1" applyBorder="1" applyAlignment="1">
      <alignment horizontal="center"/>
    </xf>
    <xf numFmtId="0" fontId="11" fillId="0" borderId="0" xfId="85" applyFont="1" applyFill="1" applyBorder="1" applyAlignment="1">
      <alignment horizontal="center"/>
    </xf>
    <xf numFmtId="0" fontId="11" fillId="0" borderId="0" xfId="85" applyFont="1" applyFill="1" applyAlignment="1">
      <alignment horizontal="center"/>
    </xf>
    <xf numFmtId="0" fontId="11" fillId="0" borderId="36" xfId="85" applyFont="1" applyFill="1" applyBorder="1"/>
    <xf numFmtId="0" fontId="11" fillId="0" borderId="0" xfId="85" applyFont="1" applyFill="1" applyBorder="1"/>
    <xf numFmtId="0" fontId="34" fillId="0" borderId="0" xfId="85" applyFont="1" applyFill="1"/>
    <xf numFmtId="3" fontId="11" fillId="0" borderId="0" xfId="85" applyNumberFormat="1" applyFont="1" applyFill="1"/>
    <xf numFmtId="9" fontId="34" fillId="0" borderId="13" xfId="102" applyFont="1" applyFill="1" applyBorder="1" applyAlignment="1">
      <alignment horizontal="center"/>
    </xf>
    <xf numFmtId="9" fontId="0" fillId="0" borderId="40" xfId="102" applyFont="1" applyFill="1" applyBorder="1" applyAlignment="1">
      <alignment horizontal="center"/>
    </xf>
    <xf numFmtId="9" fontId="0" fillId="0" borderId="14" xfId="102" applyFont="1" applyFill="1" applyBorder="1" applyAlignment="1">
      <alignment horizontal="center"/>
    </xf>
    <xf numFmtId="9" fontId="11" fillId="0" borderId="40" xfId="85" applyNumberFormat="1" applyFill="1" applyBorder="1" applyAlignment="1">
      <alignment horizontal="center"/>
    </xf>
    <xf numFmtId="9" fontId="11" fillId="0" borderId="14" xfId="85" applyNumberFormat="1" applyFill="1" applyBorder="1" applyAlignment="1">
      <alignment horizontal="center"/>
    </xf>
    <xf numFmtId="9" fontId="34" fillId="0" borderId="17" xfId="102" applyFont="1" applyFill="1" applyBorder="1" applyAlignment="1">
      <alignment horizontal="center"/>
    </xf>
    <xf numFmtId="9" fontId="0" fillId="0" borderId="41" xfId="102" applyFont="1" applyFill="1" applyBorder="1" applyAlignment="1">
      <alignment horizontal="center"/>
    </xf>
    <xf numFmtId="9" fontId="0" fillId="0" borderId="18" xfId="102" applyFont="1" applyFill="1" applyBorder="1" applyAlignment="1">
      <alignment horizontal="center"/>
    </xf>
    <xf numFmtId="9" fontId="11" fillId="0" borderId="41" xfId="85" applyNumberFormat="1" applyFill="1" applyBorder="1" applyAlignment="1">
      <alignment horizontal="center"/>
    </xf>
    <xf numFmtId="9" fontId="11" fillId="0" borderId="18" xfId="85" applyNumberFormat="1" applyFill="1" applyBorder="1" applyAlignment="1">
      <alignment horizontal="center"/>
    </xf>
    <xf numFmtId="9" fontId="34" fillId="0" borderId="21" xfId="102" applyFont="1" applyBorder="1" applyAlignment="1">
      <alignment horizontal="center"/>
    </xf>
    <xf numFmtId="9" fontId="0" fillId="0" borderId="28" xfId="102" applyFont="1" applyBorder="1" applyAlignment="1">
      <alignment horizontal="center"/>
    </xf>
    <xf numFmtId="9" fontId="0" fillId="0" borderId="0" xfId="102" applyFont="1" applyBorder="1" applyAlignment="1">
      <alignment horizontal="center"/>
    </xf>
    <xf numFmtId="9" fontId="11" fillId="0" borderId="28" xfId="85" applyNumberFormat="1" applyBorder="1" applyAlignment="1">
      <alignment horizontal="center"/>
    </xf>
    <xf numFmtId="9" fontId="11" fillId="0" borderId="0" xfId="85" applyNumberFormat="1" applyBorder="1" applyAlignment="1">
      <alignment horizontal="center"/>
    </xf>
    <xf numFmtId="9" fontId="34" fillId="0" borderId="17" xfId="102" applyFont="1" applyBorder="1" applyAlignment="1">
      <alignment horizontal="center"/>
    </xf>
    <xf numFmtId="9" fontId="0" fillId="0" borderId="41" xfId="102" applyFont="1" applyBorder="1" applyAlignment="1">
      <alignment horizontal="center"/>
    </xf>
    <xf numFmtId="9" fontId="0" fillId="0" borderId="18" xfId="102" applyFont="1" applyBorder="1" applyAlignment="1">
      <alignment horizontal="center"/>
    </xf>
    <xf numFmtId="9" fontId="11" fillId="0" borderId="41" xfId="85" applyNumberFormat="1" applyBorder="1" applyAlignment="1">
      <alignment horizontal="center"/>
    </xf>
    <xf numFmtId="9" fontId="11" fillId="0" borderId="18" xfId="85" applyNumberFormat="1" applyBorder="1" applyAlignment="1">
      <alignment horizontal="center"/>
    </xf>
    <xf numFmtId="9" fontId="34" fillId="0" borderId="19" xfId="85" applyNumberFormat="1" applyFont="1" applyBorder="1" applyAlignment="1">
      <alignment horizontal="center"/>
    </xf>
    <xf numFmtId="9" fontId="34" fillId="0" borderId="24" xfId="102" applyFont="1" applyBorder="1" applyAlignment="1">
      <alignment horizontal="center"/>
    </xf>
    <xf numFmtId="9" fontId="0" fillId="0" borderId="42" xfId="102" applyFont="1" applyBorder="1" applyAlignment="1">
      <alignment horizontal="center"/>
    </xf>
    <xf numFmtId="9" fontId="0" fillId="0" borderId="25" xfId="102" applyFont="1" applyBorder="1" applyAlignment="1">
      <alignment horizontal="center"/>
    </xf>
    <xf numFmtId="9" fontId="11" fillId="0" borderId="42" xfId="85" applyNumberFormat="1" applyBorder="1" applyAlignment="1">
      <alignment horizontal="center"/>
    </xf>
    <xf numFmtId="9" fontId="11" fillId="0" borderId="25" xfId="85" applyNumberFormat="1" applyBorder="1" applyAlignment="1">
      <alignment horizontal="center"/>
    </xf>
    <xf numFmtId="9" fontId="34" fillId="0" borderId="26" xfId="85" applyNumberFormat="1" applyFont="1" applyBorder="1" applyAlignment="1">
      <alignment horizontal="center"/>
    </xf>
    <xf numFmtId="9" fontId="11" fillId="0" borderId="17" xfId="102" applyFont="1" applyFill="1" applyBorder="1" applyAlignment="1">
      <alignment horizontal="center" vertical="center" wrapText="1"/>
    </xf>
    <xf numFmtId="9" fontId="11" fillId="0" borderId="41" xfId="102" applyFont="1" applyFill="1" applyBorder="1" applyAlignment="1">
      <alignment horizontal="center" vertical="center" wrapText="1"/>
    </xf>
    <xf numFmtId="9" fontId="11" fillId="0" borderId="21" xfId="102" applyFont="1" applyFill="1" applyBorder="1" applyAlignment="1">
      <alignment horizontal="center" vertical="center" wrapText="1"/>
    </xf>
    <xf numFmtId="9" fontId="11" fillId="0" borderId="28" xfId="102" applyFont="1" applyFill="1" applyBorder="1" applyAlignment="1">
      <alignment horizontal="center" vertical="center" wrapText="1"/>
    </xf>
    <xf numFmtId="0" fontId="11" fillId="0" borderId="21" xfId="85" applyFont="1" applyFill="1" applyBorder="1" applyAlignment="1">
      <alignment horizontal="center" vertical="center" wrapText="1"/>
    </xf>
    <xf numFmtId="0" fontId="11" fillId="0" borderId="28" xfId="85" applyFont="1" applyFill="1" applyBorder="1" applyAlignment="1">
      <alignment horizontal="center" vertical="center" wrapText="1"/>
    </xf>
    <xf numFmtId="0" fontId="11" fillId="0" borderId="0" xfId="85" applyFont="1" applyFill="1" applyBorder="1" applyAlignment="1">
      <alignment horizontal="center" vertical="center" wrapText="1"/>
    </xf>
    <xf numFmtId="0" fontId="34" fillId="0" borderId="10" xfId="85" applyFont="1" applyFill="1" applyBorder="1" applyAlignment="1">
      <alignment horizontal="center" vertical="center" wrapText="1"/>
    </xf>
    <xf numFmtId="0" fontId="11" fillId="0" borderId="17" xfId="85" applyFont="1" applyFill="1" applyBorder="1" applyAlignment="1">
      <alignment horizontal="center" vertical="center" wrapText="1"/>
    </xf>
    <xf numFmtId="0" fontId="11" fillId="0" borderId="41" xfId="85" applyFont="1" applyFill="1" applyBorder="1" applyAlignment="1">
      <alignment horizontal="center" vertical="center" wrapText="1"/>
    </xf>
    <xf numFmtId="0" fontId="11" fillId="0" borderId="18" xfId="85" applyFont="1" applyFill="1" applyBorder="1" applyAlignment="1">
      <alignment horizontal="center" vertical="center" wrapText="1"/>
    </xf>
    <xf numFmtId="0" fontId="34" fillId="0" borderId="19" xfId="85" applyFont="1" applyFill="1" applyBorder="1" applyAlignment="1">
      <alignment horizontal="center" vertical="center" wrapText="1"/>
    </xf>
    <xf numFmtId="9" fontId="11" fillId="0" borderId="0" xfId="102" applyFont="1" applyFill="1" applyBorder="1" applyAlignment="1">
      <alignment horizontal="center"/>
    </xf>
    <xf numFmtId="9" fontId="11" fillId="0" borderId="0" xfId="85" applyNumberFormat="1" applyFont="1" applyFill="1" applyBorder="1" applyAlignment="1">
      <alignment horizontal="center" vertical="center" wrapText="1"/>
    </xf>
    <xf numFmtId="0" fontId="0" fillId="0" borderId="34" xfId="85" applyFont="1" applyFill="1" applyBorder="1" applyAlignment="1">
      <alignment horizontal="center" vertical="center" wrapText="1"/>
    </xf>
    <xf numFmtId="0" fontId="0" fillId="0" borderId="30" xfId="85" applyFont="1" applyFill="1" applyBorder="1" applyAlignment="1">
      <alignment horizontal="center" vertical="center" wrapText="1"/>
    </xf>
    <xf numFmtId="0" fontId="0" fillId="0" borderId="36" xfId="85" applyFont="1" applyFill="1" applyBorder="1" applyAlignment="1">
      <alignment horizontal="center"/>
    </xf>
    <xf numFmtId="0" fontId="0" fillId="0" borderId="0" xfId="85" applyFont="1" applyFill="1" applyAlignment="1">
      <alignment horizontal="center"/>
    </xf>
    <xf numFmtId="0" fontId="0" fillId="0" borderId="0" xfId="85" applyFont="1" applyFill="1"/>
    <xf numFmtId="0" fontId="43" fillId="0" borderId="0" xfId="129" applyAlignment="1" applyProtection="1"/>
    <xf numFmtId="9" fontId="11" fillId="0" borderId="10" xfId="85" applyNumberFormat="1" applyFont="1" applyBorder="1" applyAlignment="1">
      <alignment horizontal="center"/>
    </xf>
    <xf numFmtId="177" fontId="33" fillId="0" borderId="0" xfId="125" applyNumberFormat="1"/>
    <xf numFmtId="9" fontId="42" fillId="0" borderId="0" xfId="127" applyNumberFormat="1" applyFont="1" applyAlignment="1">
      <alignment horizontal="left"/>
    </xf>
    <xf numFmtId="0" fontId="11" fillId="0" borderId="32" xfId="85" applyFont="1" applyFill="1" applyBorder="1" applyAlignment="1">
      <alignment horizontal="center" vertical="center" wrapText="1"/>
    </xf>
    <xf numFmtId="0" fontId="11" fillId="0" borderId="30" xfId="85" applyFont="1" applyFill="1" applyBorder="1" applyAlignment="1">
      <alignment horizontal="center" vertical="center" wrapText="1"/>
    </xf>
    <xf numFmtId="0" fontId="11" fillId="0" borderId="34" xfId="85" applyFont="1" applyFill="1" applyBorder="1" applyAlignment="1">
      <alignment horizontal="center" vertical="center" wrapText="1"/>
    </xf>
    <xf numFmtId="0" fontId="40" fillId="0" borderId="39" xfId="85" applyFont="1" applyFill="1" applyBorder="1" applyAlignment="1">
      <alignment horizontal="center" vertical="center"/>
    </xf>
    <xf numFmtId="0" fontId="40" fillId="0" borderId="38" xfId="85" applyFont="1" applyFill="1" applyBorder="1" applyAlignment="1">
      <alignment horizontal="center" vertical="center"/>
    </xf>
    <xf numFmtId="0" fontId="40" fillId="0" borderId="37" xfId="85" applyFont="1" applyFill="1" applyBorder="1" applyAlignment="1">
      <alignment horizontal="center" vertical="center"/>
    </xf>
    <xf numFmtId="0" fontId="34" fillId="0" borderId="32" xfId="85" applyFont="1" applyFill="1" applyBorder="1" applyAlignment="1">
      <alignment horizontal="center" vertical="center"/>
    </xf>
    <xf numFmtId="0" fontId="34" fillId="0" borderId="30" xfId="85" applyFont="1" applyFill="1" applyBorder="1" applyAlignment="1">
      <alignment horizontal="center" vertical="center"/>
    </xf>
    <xf numFmtId="0" fontId="34" fillId="0" borderId="34" xfId="85" applyFont="1" applyFill="1" applyBorder="1" applyAlignment="1">
      <alignment horizontal="center" vertical="center"/>
    </xf>
    <xf numFmtId="0" fontId="36" fillId="0" borderId="35" xfId="85" applyFont="1" applyFill="1" applyBorder="1" applyAlignment="1">
      <alignment horizontal="center" vertical="center" wrapText="1"/>
    </xf>
    <xf numFmtId="0" fontId="36" fillId="0" borderId="21" xfId="85" applyFont="1" applyFill="1" applyBorder="1" applyAlignment="1">
      <alignment horizontal="center" vertical="center" wrapText="1"/>
    </xf>
    <xf numFmtId="0" fontId="36" fillId="0" borderId="29" xfId="85" applyFont="1" applyFill="1" applyBorder="1" applyAlignment="1">
      <alignment horizontal="center" vertical="center" wrapText="1"/>
    </xf>
    <xf numFmtId="0" fontId="11" fillId="0" borderId="33" xfId="85" applyFont="1" applyFill="1" applyBorder="1" applyAlignment="1">
      <alignment horizontal="center" vertical="center" wrapText="1"/>
    </xf>
    <xf numFmtId="0" fontId="0" fillId="0" borderId="35" xfId="85" applyFont="1" applyFill="1" applyBorder="1" applyAlignment="1">
      <alignment horizontal="center" vertical="center" wrapText="1"/>
    </xf>
    <xf numFmtId="0" fontId="0" fillId="0" borderId="21" xfId="85" applyFont="1" applyFill="1" applyBorder="1" applyAlignment="1">
      <alignment horizontal="center" vertical="center" wrapText="1"/>
    </xf>
    <xf numFmtId="0" fontId="0" fillId="0" borderId="29" xfId="85" applyFont="1" applyFill="1" applyBorder="1" applyAlignment="1">
      <alignment horizontal="center" vertical="center" wrapText="1"/>
    </xf>
    <xf numFmtId="165" fontId="11" fillId="0" borderId="12" xfId="125" applyNumberFormat="1" applyFont="1" applyFill="1" applyBorder="1" applyAlignment="1"/>
    <xf numFmtId="0" fontId="11" fillId="25" borderId="12" xfId="125" applyNumberFormat="1" applyFont="1" applyFill="1" applyBorder="1" applyAlignment="1"/>
    <xf numFmtId="0" fontId="11" fillId="0" borderId="12" xfId="125" applyNumberFormat="1" applyFont="1" applyFill="1" applyBorder="1" applyAlignment="1"/>
    <xf numFmtId="0" fontId="11" fillId="0" borderId="0" xfId="125" applyNumberFormat="1" applyFont="1" applyFill="1" applyBorder="1" applyAlignment="1"/>
    <xf numFmtId="175" fontId="11" fillId="0" borderId="0" xfId="142" applyNumberFormat="1" applyFont="1" applyFill="1" applyBorder="1" applyAlignment="1"/>
  </cellXfs>
  <cellStyles count="143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" xfId="13" builtinId="31" customBuiltin="1"/>
    <cellStyle name="40 % - Accent2" xfId="14" builtinId="35" customBuiltin="1"/>
    <cellStyle name="40 % - Accent3" xfId="15" builtinId="39" customBuiltin="1"/>
    <cellStyle name="40 % - Accent4" xfId="16" builtinId="43" customBuiltin="1"/>
    <cellStyle name="40 % - Accent5" xfId="17" builtinId="47" customBuiltin="1"/>
    <cellStyle name="40 % - Accent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" xfId="25" builtinId="32" customBuiltin="1"/>
    <cellStyle name="60 % - Accent2" xfId="26" builtinId="36" customBuiltin="1"/>
    <cellStyle name="60 % - Accent3" xfId="27" builtinId="40" customBuiltin="1"/>
    <cellStyle name="60 % - Accent4" xfId="28" builtinId="44" customBuiltin="1"/>
    <cellStyle name="60 % - Accent5" xfId="29" builtinId="48" customBuiltin="1"/>
    <cellStyle name="60 % - Accent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Avertissement" xfId="43" builtinId="11" customBuiltin="1"/>
    <cellStyle name="Bad" xfId="44"/>
    <cellStyle name="Bon" xfId="45"/>
    <cellStyle name="caché" xfId="46"/>
    <cellStyle name="Calcul" xfId="47" builtinId="22" customBuiltin="1"/>
    <cellStyle name="Calculation" xfId="48"/>
    <cellStyle name="Cellule liée" xfId="49" builtinId="24" customBuiltin="1"/>
    <cellStyle name="Check Cell" xfId="50"/>
    <cellStyle name="Comma [0]_ALVAREDO_PIKETTY_May2009sent.xls Chart -1023" xfId="51"/>
    <cellStyle name="Comma(0)" xfId="53"/>
    <cellStyle name="Comma(3)" xfId="54"/>
    <cellStyle name="Comma[0]" xfId="55"/>
    <cellStyle name="Comma[1]" xfId="56"/>
    <cellStyle name="Comma[2]__" xfId="57"/>
    <cellStyle name="Comma[3]" xfId="58"/>
    <cellStyle name="Comma_ALVAREDO_PIKETTY_May2009sent.xls Chart -1023" xfId="52"/>
    <cellStyle name="Comma0" xfId="59"/>
    <cellStyle name="Currency [0]_ALVAREDO_PIKETTY_May2009sent.xls Chart -1023" xfId="60"/>
    <cellStyle name="Currency_ALVAREDO_PIKETTY_May2009sent.xls Chart -1023" xfId="61"/>
    <cellStyle name="Currency0" xfId="62"/>
    <cellStyle name="Date" xfId="63"/>
    <cellStyle name="Dezimal_03-09-03" xfId="64"/>
    <cellStyle name="En-tête 1" xfId="65"/>
    <cellStyle name="En-tête 2" xfId="66"/>
    <cellStyle name="Entrée" xfId="67" builtinId="20" customBuiltin="1"/>
    <cellStyle name="Explanatory Text" xfId="68"/>
    <cellStyle name="Financier0" xfId="69"/>
    <cellStyle name="Fixed" xfId="70"/>
    <cellStyle name="Followed Hyperlink_ALVAREDO_PIKETTY_May2009sent.xls Chart -1023" xfId="71"/>
    <cellStyle name="Good" xfId="72"/>
    <cellStyle name="Heading 1" xfId="73"/>
    <cellStyle name="Heading 2" xfId="74"/>
    <cellStyle name="Heading 3" xfId="75"/>
    <cellStyle name="Heading 4" xfId="76"/>
    <cellStyle name="Input" xfId="77"/>
    <cellStyle name="Insatisfaisant" xfId="78" builtinId="27" customBuiltin="1"/>
    <cellStyle name="Lien hypertexte" xfId="127" builtinId="8"/>
    <cellStyle name="Lien hypertexte 2" xfId="129"/>
    <cellStyle name="Lien hypertexte visité" xfId="130" builtinId="9" hidden="1"/>
    <cellStyle name="Lien hypertexte visité" xfId="131" builtinId="9" hidden="1"/>
    <cellStyle name="Lien hypertexte visité" xfId="132" builtinId="9" hidden="1"/>
    <cellStyle name="Lien hypertexte visité" xfId="133" builtinId="9" hidden="1"/>
    <cellStyle name="Lien hypertexte visité" xfId="134" builtinId="9" hidden="1"/>
    <cellStyle name="Lien hypertexte visité" xfId="135" builtinId="9" hidden="1"/>
    <cellStyle name="Lien hypertexte visité" xfId="136" builtinId="9" hidden="1"/>
    <cellStyle name="Lien hypertexte visité" xfId="137" builtinId="9" hidden="1"/>
    <cellStyle name="Lien hypertexte visité" xfId="138" builtinId="9" hidden="1"/>
    <cellStyle name="Lien hypertexte visité" xfId="139" builtinId="9" hidden="1"/>
    <cellStyle name="Linked Cell" xfId="79"/>
    <cellStyle name="Monétaire0" xfId="80"/>
    <cellStyle name="Motif" xfId="81"/>
    <cellStyle name="Neutral" xfId="82"/>
    <cellStyle name="Neutre" xfId="83" builtinId="28" customBuiltin="1"/>
    <cellStyle name="Normaali_Eduskuntavaalit" xfId="84"/>
    <cellStyle name="Normal" xfId="0" builtinId="0"/>
    <cellStyle name="Normal 2" xfId="85"/>
    <cellStyle name="Normal 2 2" xfId="86"/>
    <cellStyle name="Normal 2 3" xfId="128"/>
    <cellStyle name="Normal 2_AccumulationEquation" xfId="87"/>
    <cellStyle name="Normal 3" xfId="88"/>
    <cellStyle name="Normal 4" xfId="89"/>
    <cellStyle name="Normal 5" xfId="125"/>
    <cellStyle name="Normal 6" xfId="140"/>
    <cellStyle name="Normal 7" xfId="141"/>
    <cellStyle name="Normal 8" xfId="142"/>
    <cellStyle name="Normal GHG whole table" xfId="90"/>
    <cellStyle name="Normal-blank" xfId="91"/>
    <cellStyle name="Normal-bottom" xfId="92"/>
    <cellStyle name="Normal-center" xfId="93"/>
    <cellStyle name="Normal-droit" xfId="94"/>
    <cellStyle name="normální_Nove vystupy_DOPOCTENE" xfId="96"/>
    <cellStyle name="Normal-top" xfId="95"/>
    <cellStyle name="Note" xfId="97"/>
    <cellStyle name="Output" xfId="98"/>
    <cellStyle name="Percent_ALVAREDO_PIKETTY_May2009sent.xls Chart -1023" xfId="99"/>
    <cellStyle name="Pilkku_Esimerkkejä kaavioista.xls Kaavio 1" xfId="100"/>
    <cellStyle name="Pourcentage" xfId="126" builtinId="5"/>
    <cellStyle name="Pourcentage 2" xfId="101"/>
    <cellStyle name="Pourcentage 3" xfId="102"/>
    <cellStyle name="Pourcentage 4" xfId="103"/>
    <cellStyle name="Satisfaisant" xfId="104"/>
    <cellStyle name="Sortie" xfId="105" builtinId="21" customBuiltin="1"/>
    <cellStyle name="Standard_2 + 3" xfId="106"/>
    <cellStyle name="Style 24" xfId="107"/>
    <cellStyle name="Style 25" xfId="108"/>
    <cellStyle name="style_col_headings" xfId="109"/>
    <cellStyle name="TEXT" xfId="110"/>
    <cellStyle name="Texte explicatif" xfId="111" builtinId="53" customBuiltin="1"/>
    <cellStyle name="Title" xfId="112"/>
    <cellStyle name="Titre 1" xfId="113"/>
    <cellStyle name="Titre 2" xfId="115"/>
    <cellStyle name="Titre 3" xfId="117"/>
    <cellStyle name="Titre 4" xfId="119"/>
    <cellStyle name="Titre 1" xfId="114"/>
    <cellStyle name="Titre 2" xfId="116"/>
    <cellStyle name="Titre 3" xfId="118"/>
    <cellStyle name="Titre 4" xfId="120"/>
    <cellStyle name="Total" xfId="121" builtinId="25" customBuiltin="1"/>
    <cellStyle name="Virgule fixe" xfId="122"/>
    <cellStyle name="Warning Text" xfId="123"/>
    <cellStyle name="Wrapped" xfId="12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externalLink" Target="externalLinks/externalLink1.xml"/><Relationship Id="rId3" Type="http://schemas.openxmlformats.org/officeDocument/2006/relationships/chartsheet" Target="chart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worksheet" Target="worksheets/sheet4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3.xml"/><Relationship Id="rId20" Type="http://schemas.openxmlformats.org/officeDocument/2006/relationships/externalLink" Target="externalLinks/externalLink3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alcChain" Target="calcChain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2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2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1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GDP</a:t>
            </a:r>
            <a:r>
              <a:rPr lang="fr-FR" baseline="0"/>
              <a:t> growth, Europe vs US, 2007Q4 to 2015Q4  </a:t>
            </a:r>
            <a:endParaRPr lang="fr-FR"/>
          </a:p>
        </c:rich>
      </c:tx>
      <c:layout>
        <c:manualLayout>
          <c:xMode val="edge"/>
          <c:yMode val="edge"/>
          <c:x val="0.22833561184651588"/>
          <c:y val="6.75684314832770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53117838567335E-2"/>
          <c:y val="6.9657869221015842E-2"/>
          <c:w val="0.86067596237970323"/>
          <c:h val="0.76162800595871516"/>
        </c:manualLayout>
      </c:layout>
      <c:lineChart>
        <c:grouping val="standard"/>
        <c:varyColors val="0"/>
        <c:ser>
          <c:idx val="0"/>
          <c:order val="0"/>
          <c:tx>
            <c:v>EU28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EurostatGDPData!$BQ$30:$CW$30</c:f>
              <c:numCache>
                <c:formatCode>##,#0\.0</c:formatCode>
                <c:ptCount val="33"/>
                <c:pt idx="0">
                  <c:v>100</c:v>
                </c:pt>
                <c:pt idx="1">
                  <c:v>100.48543689320388</c:v>
                </c:pt>
                <c:pt idx="2">
                  <c:v>100.19417475728156</c:v>
                </c:pt>
                <c:pt idx="3">
                  <c:v>99.514563106796118</c:v>
                </c:pt>
                <c:pt idx="4">
                  <c:v>97.669902912621353</c:v>
                </c:pt>
                <c:pt idx="5">
                  <c:v>95.048543689320383</c:v>
                </c:pt>
                <c:pt idx="6">
                  <c:v>94.854368932038838</c:v>
                </c:pt>
                <c:pt idx="7">
                  <c:v>95.145631067961162</c:v>
                </c:pt>
                <c:pt idx="8">
                  <c:v>95.631067961165044</c:v>
                </c:pt>
                <c:pt idx="9">
                  <c:v>96.019417475728162</c:v>
                </c:pt>
                <c:pt idx="10">
                  <c:v>96.990291262135926</c:v>
                </c:pt>
                <c:pt idx="11">
                  <c:v>97.475728155339809</c:v>
                </c:pt>
                <c:pt idx="12">
                  <c:v>97.961165048543691</c:v>
                </c:pt>
                <c:pt idx="13">
                  <c:v>98.737864077669897</c:v>
                </c:pt>
                <c:pt idx="14">
                  <c:v>98.834951456310677</c:v>
                </c:pt>
                <c:pt idx="15">
                  <c:v>99.029126213592235</c:v>
                </c:pt>
                <c:pt idx="16">
                  <c:v>98.737864077669897</c:v>
                </c:pt>
                <c:pt idx="17">
                  <c:v>98.640776699029132</c:v>
                </c:pt>
                <c:pt idx="18">
                  <c:v>98.446601941747574</c:v>
                </c:pt>
                <c:pt idx="19">
                  <c:v>98.446601941747574</c:v>
                </c:pt>
                <c:pt idx="20">
                  <c:v>98.05825242718447</c:v>
                </c:pt>
                <c:pt idx="21">
                  <c:v>98.05825242718447</c:v>
                </c:pt>
                <c:pt idx="22">
                  <c:v>98.446601941747574</c:v>
                </c:pt>
                <c:pt idx="23">
                  <c:v>98.834951456310677</c:v>
                </c:pt>
                <c:pt idx="24">
                  <c:v>99.22330097087378</c:v>
                </c:pt>
                <c:pt idx="25">
                  <c:v>99.514563106796118</c:v>
                </c:pt>
                <c:pt idx="26">
                  <c:v>99.805825242718441</c:v>
                </c:pt>
                <c:pt idx="27">
                  <c:v>100.19417475728156</c:v>
                </c:pt>
                <c:pt idx="28">
                  <c:v>100.58252427184466</c:v>
                </c:pt>
                <c:pt idx="29">
                  <c:v>101.16504854368932</c:v>
                </c:pt>
                <c:pt idx="30">
                  <c:v>101.65048543689321</c:v>
                </c:pt>
                <c:pt idx="31">
                  <c:v>102.03883495145631</c:v>
                </c:pt>
                <c:pt idx="32">
                  <c:v>102.42866813178659</c:v>
                </c:pt>
              </c:numCache>
            </c:numRef>
          </c:val>
          <c:smooth val="0"/>
        </c:ser>
        <c:ser>
          <c:idx val="1"/>
          <c:order val="1"/>
          <c:tx>
            <c:v>EZ19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6"/>
          <c:order val="2"/>
          <c:tx>
            <c:v>US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46656"/>
        <c:axId val="83848576"/>
      </c:lineChart>
      <c:catAx>
        <c:axId val="838466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848576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83848576"/>
        <c:scaling>
          <c:orientation val="minMax"/>
          <c:max val="111"/>
          <c:min val="9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Real</a:t>
                </a:r>
                <a:r>
                  <a:rPr lang="fr-FR" baseline="0"/>
                  <a:t> GDP relative to 2007Q4 = 100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(quarterly GDP, seasonally adjusted, Eurostat downloaded 06-01-2016)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38888888888889E-3"/>
              <c:y val="7.8675959423990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846656"/>
        <c:crossesAt val="1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860279965004399"/>
          <c:y val="0.10033783783783798"/>
          <c:w val="0.14973884514435704"/>
          <c:h val="0.39203429807760509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GDP</a:t>
            </a:r>
            <a:r>
              <a:rPr lang="fr-FR" baseline="0"/>
              <a:t> growth, Euro Zone and selected countries, 2007Q4 to 2015Q4  (1)</a:t>
            </a:r>
            <a:endParaRPr lang="fr-FR"/>
          </a:p>
        </c:rich>
      </c:tx>
      <c:layout>
        <c:manualLayout>
          <c:xMode val="edge"/>
          <c:yMode val="edge"/>
          <c:x val="0.140833287702737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22703412073533E-2"/>
          <c:y val="7.1913161465400319E-2"/>
          <c:w val="0.86067596237970323"/>
          <c:h val="0.76162800595871516"/>
        </c:manualLayout>
      </c:layout>
      <c:lineChart>
        <c:grouping val="standard"/>
        <c:varyColors val="0"/>
        <c:ser>
          <c:idx val="0"/>
          <c:order val="0"/>
          <c:tx>
            <c:v>EU28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EurostatGDPData!$BQ$30:$CW$30</c:f>
              <c:numCache>
                <c:formatCode>##,#0\.0</c:formatCode>
                <c:ptCount val="33"/>
                <c:pt idx="0">
                  <c:v>100</c:v>
                </c:pt>
                <c:pt idx="1">
                  <c:v>100.48543689320388</c:v>
                </c:pt>
                <c:pt idx="2">
                  <c:v>100.19417475728156</c:v>
                </c:pt>
                <c:pt idx="3">
                  <c:v>99.514563106796118</c:v>
                </c:pt>
                <c:pt idx="4">
                  <c:v>97.669902912621353</c:v>
                </c:pt>
                <c:pt idx="5">
                  <c:v>95.048543689320383</c:v>
                </c:pt>
                <c:pt idx="6">
                  <c:v>94.854368932038838</c:v>
                </c:pt>
                <c:pt idx="7">
                  <c:v>95.145631067961162</c:v>
                </c:pt>
                <c:pt idx="8">
                  <c:v>95.631067961165044</c:v>
                </c:pt>
                <c:pt idx="9">
                  <c:v>96.019417475728162</c:v>
                </c:pt>
                <c:pt idx="10">
                  <c:v>96.990291262135926</c:v>
                </c:pt>
                <c:pt idx="11">
                  <c:v>97.475728155339809</c:v>
                </c:pt>
                <c:pt idx="12">
                  <c:v>97.961165048543691</c:v>
                </c:pt>
                <c:pt idx="13">
                  <c:v>98.737864077669897</c:v>
                </c:pt>
                <c:pt idx="14">
                  <c:v>98.834951456310677</c:v>
                </c:pt>
                <c:pt idx="15">
                  <c:v>99.029126213592235</c:v>
                </c:pt>
                <c:pt idx="16">
                  <c:v>98.737864077669897</c:v>
                </c:pt>
                <c:pt idx="17">
                  <c:v>98.640776699029132</c:v>
                </c:pt>
                <c:pt idx="18">
                  <c:v>98.446601941747574</c:v>
                </c:pt>
                <c:pt idx="19">
                  <c:v>98.446601941747574</c:v>
                </c:pt>
                <c:pt idx="20">
                  <c:v>98.05825242718447</c:v>
                </c:pt>
                <c:pt idx="21">
                  <c:v>98.05825242718447</c:v>
                </c:pt>
                <c:pt idx="22">
                  <c:v>98.446601941747574</c:v>
                </c:pt>
                <c:pt idx="23">
                  <c:v>98.834951456310677</c:v>
                </c:pt>
                <c:pt idx="24">
                  <c:v>99.22330097087378</c:v>
                </c:pt>
                <c:pt idx="25">
                  <c:v>99.514563106796118</c:v>
                </c:pt>
                <c:pt idx="26">
                  <c:v>99.805825242718441</c:v>
                </c:pt>
                <c:pt idx="27">
                  <c:v>100.19417475728156</c:v>
                </c:pt>
                <c:pt idx="28">
                  <c:v>100.58252427184466</c:v>
                </c:pt>
                <c:pt idx="29">
                  <c:v>101.16504854368932</c:v>
                </c:pt>
                <c:pt idx="30">
                  <c:v>101.65048543689321</c:v>
                </c:pt>
                <c:pt idx="31">
                  <c:v>102.03883495145631</c:v>
                </c:pt>
                <c:pt idx="32">
                  <c:v>102.42866813178659</c:v>
                </c:pt>
              </c:numCache>
            </c:numRef>
          </c:val>
          <c:smooth val="0"/>
        </c:ser>
        <c:ser>
          <c:idx val="1"/>
          <c:order val="1"/>
          <c:tx>
            <c:v>EZ19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2"/>
          <c:order val="2"/>
          <c:tx>
            <c:v>Germany</c:v>
          </c:tx>
          <c:val>
            <c:numRef>
              <c:f>EurostatGDPData!$BQ$32:$CW$32</c:f>
              <c:numCache>
                <c:formatCode>##,#0\.0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0"/>
        </c:ser>
        <c:ser>
          <c:idx val="3"/>
          <c:order val="3"/>
          <c:tx>
            <c:v>France</c:v>
          </c:tx>
          <c:marker>
            <c:symbol val="triangle"/>
            <c:size val="7"/>
          </c:marker>
          <c:val>
            <c:numRef>
              <c:f>EurostatGDPData!$BQ$35:$CW$35</c:f>
              <c:numCache>
                <c:formatCode>##,#0\.0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0"/>
        </c:ser>
        <c:ser>
          <c:idx val="4"/>
          <c:order val="4"/>
          <c:tx>
            <c:v>Britain</c:v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EurostatGDPData!$BQ$41:$CW$41</c:f>
              <c:numCache>
                <c:formatCode>##,#0\.0</c:formatCode>
                <c:ptCount val="33"/>
                <c:pt idx="0">
                  <c:v>100</c:v>
                </c:pt>
                <c:pt idx="1">
                  <c:v>100.28735632183907</c:v>
                </c:pt>
                <c:pt idx="2">
                  <c:v>99.712643678160916</c:v>
                </c:pt>
                <c:pt idx="3">
                  <c:v>97.988505747126425</c:v>
                </c:pt>
                <c:pt idx="4">
                  <c:v>95.785440613026822</c:v>
                </c:pt>
                <c:pt idx="5">
                  <c:v>94.348659003831415</c:v>
                </c:pt>
                <c:pt idx="6">
                  <c:v>94.157088122605359</c:v>
                </c:pt>
                <c:pt idx="7">
                  <c:v>94.252873563218387</c:v>
                </c:pt>
                <c:pt idx="8">
                  <c:v>94.636015325670499</c:v>
                </c:pt>
                <c:pt idx="9">
                  <c:v>94.923371647509569</c:v>
                </c:pt>
                <c:pt idx="10">
                  <c:v>95.689655172413794</c:v>
                </c:pt>
                <c:pt idx="11">
                  <c:v>96.16858237547892</c:v>
                </c:pt>
                <c:pt idx="12">
                  <c:v>96.264367816091948</c:v>
                </c:pt>
                <c:pt idx="13">
                  <c:v>97.030651340996158</c:v>
                </c:pt>
                <c:pt idx="14">
                  <c:v>97.318007662835242</c:v>
                </c:pt>
                <c:pt idx="15">
                  <c:v>98.084291187739453</c:v>
                </c:pt>
                <c:pt idx="16">
                  <c:v>98.275862068965509</c:v>
                </c:pt>
                <c:pt idx="17">
                  <c:v>98.467432950191565</c:v>
                </c:pt>
                <c:pt idx="18">
                  <c:v>98.275862068965509</c:v>
                </c:pt>
                <c:pt idx="19">
                  <c:v>99.329501915708803</c:v>
                </c:pt>
                <c:pt idx="20">
                  <c:v>99.233716475095775</c:v>
                </c:pt>
                <c:pt idx="21">
                  <c:v>99.904214559386972</c:v>
                </c:pt>
                <c:pt idx="22">
                  <c:v>100.47892720306513</c:v>
                </c:pt>
                <c:pt idx="23">
                  <c:v>101.43678160919539</c:v>
                </c:pt>
                <c:pt idx="24">
                  <c:v>102.01149425287356</c:v>
                </c:pt>
                <c:pt idx="25">
                  <c:v>102.68199233716474</c:v>
                </c:pt>
                <c:pt idx="26">
                  <c:v>103.54406130268198</c:v>
                </c:pt>
                <c:pt idx="27">
                  <c:v>104.21455938697318</c:v>
                </c:pt>
                <c:pt idx="28">
                  <c:v>104.88505747126436</c:v>
                </c:pt>
                <c:pt idx="29">
                  <c:v>105.26819923371647</c:v>
                </c:pt>
                <c:pt idx="30">
                  <c:v>105.84291187739463</c:v>
                </c:pt>
                <c:pt idx="31">
                  <c:v>106.32183908045977</c:v>
                </c:pt>
                <c:pt idx="32">
                  <c:v>106.80293337494147</c:v>
                </c:pt>
              </c:numCache>
            </c:numRef>
          </c:val>
          <c:smooth val="0"/>
        </c:ser>
        <c:ser>
          <c:idx val="5"/>
          <c:order val="5"/>
          <c:tx>
            <c:v>Netherlands</c:v>
          </c:tx>
          <c:val>
            <c:numRef>
              <c:f>EurostatGDPData!$BQ$37:$CW$37</c:f>
              <c:numCache>
                <c:formatCode>##,#0\.0</c:formatCode>
                <c:ptCount val="33"/>
                <c:pt idx="0">
                  <c:v>100</c:v>
                </c:pt>
                <c:pt idx="1">
                  <c:v>99.902629016553064</c:v>
                </c:pt>
                <c:pt idx="2">
                  <c:v>100.29211295034079</c:v>
                </c:pt>
                <c:pt idx="3">
                  <c:v>100</c:v>
                </c:pt>
                <c:pt idx="4">
                  <c:v>99.22103213242454</c:v>
                </c:pt>
                <c:pt idx="5">
                  <c:v>96.007789678675749</c:v>
                </c:pt>
                <c:pt idx="6">
                  <c:v>95.813047711781891</c:v>
                </c:pt>
                <c:pt idx="7">
                  <c:v>96.105160662122685</c:v>
                </c:pt>
                <c:pt idx="8">
                  <c:v>96.592015579357351</c:v>
                </c:pt>
                <c:pt idx="9">
                  <c:v>96.494644595910415</c:v>
                </c:pt>
                <c:pt idx="10">
                  <c:v>97.078870496592018</c:v>
                </c:pt>
                <c:pt idx="11">
                  <c:v>97.370983446932811</c:v>
                </c:pt>
                <c:pt idx="12">
                  <c:v>98.539435248296002</c:v>
                </c:pt>
                <c:pt idx="13">
                  <c:v>99.22103213242454</c:v>
                </c:pt>
                <c:pt idx="14">
                  <c:v>99.123661148977604</c:v>
                </c:pt>
                <c:pt idx="15">
                  <c:v>99.123661148977604</c:v>
                </c:pt>
                <c:pt idx="16">
                  <c:v>98.442064264849066</c:v>
                </c:pt>
                <c:pt idx="17">
                  <c:v>98.247322297955208</c:v>
                </c:pt>
                <c:pt idx="18">
                  <c:v>98.344693281402144</c:v>
                </c:pt>
                <c:pt idx="19">
                  <c:v>98.052580331061336</c:v>
                </c:pt>
                <c:pt idx="20">
                  <c:v>97.176241480038939</c:v>
                </c:pt>
                <c:pt idx="21">
                  <c:v>97.468354430379748</c:v>
                </c:pt>
                <c:pt idx="22">
                  <c:v>97.078870496592018</c:v>
                </c:pt>
                <c:pt idx="23">
                  <c:v>97.565725413826684</c:v>
                </c:pt>
                <c:pt idx="24">
                  <c:v>98.052580331061336</c:v>
                </c:pt>
                <c:pt idx="25">
                  <c:v>97.663096397273605</c:v>
                </c:pt>
                <c:pt idx="26">
                  <c:v>98.149951314508272</c:v>
                </c:pt>
                <c:pt idx="27">
                  <c:v>98.636806231742938</c:v>
                </c:pt>
                <c:pt idx="28">
                  <c:v>99.61051606621227</c:v>
                </c:pt>
                <c:pt idx="29">
                  <c:v>100.19474196689386</c:v>
                </c:pt>
                <c:pt idx="30">
                  <c:v>100.29211295034079</c:v>
                </c:pt>
                <c:pt idx="31">
                  <c:v>100.48685491723467</c:v>
                </c:pt>
                <c:pt idx="32">
                  <c:v>100.68197502387008</c:v>
                </c:pt>
              </c:numCache>
            </c:numRef>
          </c:val>
          <c:smooth val="0"/>
        </c:ser>
        <c:ser>
          <c:idx val="6"/>
          <c:order val="6"/>
          <c:tx>
            <c:v>US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91264"/>
        <c:axId val="102493184"/>
      </c:lineChart>
      <c:catAx>
        <c:axId val="1024912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493184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02493184"/>
        <c:scaling>
          <c:orientation val="minMax"/>
          <c:max val="111"/>
          <c:min val="9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Real</a:t>
                </a:r>
                <a:r>
                  <a:rPr lang="fr-FR" baseline="0"/>
                  <a:t> GDP relative to 2007Q4 = 100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(quarterly GDP, seasonally adjusted, Eurostat downloaded 06-01-2016)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38888888888889E-3"/>
              <c:y val="7.8675959423990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2491264"/>
        <c:crossesAt val="1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495226076707024"/>
          <c:y val="9.5827162335425251E-2"/>
          <c:w val="0.21918328958880104"/>
          <c:h val="0.39203429807760509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GDP</a:t>
            </a:r>
            <a:r>
              <a:rPr lang="fr-FR" baseline="0"/>
              <a:t> growth, Euro Zone and selected countries, 2007Q4 to 2015Q4 (2)</a:t>
            </a:r>
            <a:endParaRPr lang="fr-FR"/>
          </a:p>
        </c:rich>
      </c:tx>
      <c:layout>
        <c:manualLayout>
          <c:xMode val="edge"/>
          <c:yMode val="edge"/>
          <c:x val="0.140833287702737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22703412073478E-2"/>
          <c:y val="6.7408668511030723E-2"/>
          <c:w val="0.86067596237970423"/>
          <c:h val="0.83615378870324142"/>
        </c:manualLayout>
      </c:layout>
      <c:lineChart>
        <c:grouping val="standard"/>
        <c:varyColors val="0"/>
        <c:ser>
          <c:idx val="0"/>
          <c:order val="0"/>
          <c:tx>
            <c:v>EU28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EurostatGDPData!$BQ$30:$CW$30</c:f>
              <c:numCache>
                <c:formatCode>##,#0\.0</c:formatCode>
                <c:ptCount val="33"/>
                <c:pt idx="0">
                  <c:v>100</c:v>
                </c:pt>
                <c:pt idx="1">
                  <c:v>100.48543689320388</c:v>
                </c:pt>
                <c:pt idx="2">
                  <c:v>100.19417475728156</c:v>
                </c:pt>
                <c:pt idx="3">
                  <c:v>99.514563106796118</c:v>
                </c:pt>
                <c:pt idx="4">
                  <c:v>97.669902912621353</c:v>
                </c:pt>
                <c:pt idx="5">
                  <c:v>95.048543689320383</c:v>
                </c:pt>
                <c:pt idx="6">
                  <c:v>94.854368932038838</c:v>
                </c:pt>
                <c:pt idx="7">
                  <c:v>95.145631067961162</c:v>
                </c:pt>
                <c:pt idx="8">
                  <c:v>95.631067961165044</c:v>
                </c:pt>
                <c:pt idx="9">
                  <c:v>96.019417475728162</c:v>
                </c:pt>
                <c:pt idx="10">
                  <c:v>96.990291262135926</c:v>
                </c:pt>
                <c:pt idx="11">
                  <c:v>97.475728155339809</c:v>
                </c:pt>
                <c:pt idx="12">
                  <c:v>97.961165048543691</c:v>
                </c:pt>
                <c:pt idx="13">
                  <c:v>98.737864077669897</c:v>
                </c:pt>
                <c:pt idx="14">
                  <c:v>98.834951456310677</c:v>
                </c:pt>
                <c:pt idx="15">
                  <c:v>99.029126213592235</c:v>
                </c:pt>
                <c:pt idx="16">
                  <c:v>98.737864077669897</c:v>
                </c:pt>
                <c:pt idx="17">
                  <c:v>98.640776699029132</c:v>
                </c:pt>
                <c:pt idx="18">
                  <c:v>98.446601941747574</c:v>
                </c:pt>
                <c:pt idx="19">
                  <c:v>98.446601941747574</c:v>
                </c:pt>
                <c:pt idx="20">
                  <c:v>98.05825242718447</c:v>
                </c:pt>
                <c:pt idx="21">
                  <c:v>98.05825242718447</c:v>
                </c:pt>
                <c:pt idx="22">
                  <c:v>98.446601941747574</c:v>
                </c:pt>
                <c:pt idx="23">
                  <c:v>98.834951456310677</c:v>
                </c:pt>
                <c:pt idx="24">
                  <c:v>99.22330097087378</c:v>
                </c:pt>
                <c:pt idx="25">
                  <c:v>99.514563106796118</c:v>
                </c:pt>
                <c:pt idx="26">
                  <c:v>99.805825242718441</c:v>
                </c:pt>
                <c:pt idx="27">
                  <c:v>100.19417475728156</c:v>
                </c:pt>
                <c:pt idx="28">
                  <c:v>100.58252427184466</c:v>
                </c:pt>
                <c:pt idx="29">
                  <c:v>101.16504854368932</c:v>
                </c:pt>
                <c:pt idx="30">
                  <c:v>101.65048543689321</c:v>
                </c:pt>
                <c:pt idx="31">
                  <c:v>102.03883495145631</c:v>
                </c:pt>
                <c:pt idx="32">
                  <c:v>102.42866813178659</c:v>
                </c:pt>
              </c:numCache>
            </c:numRef>
          </c:val>
          <c:smooth val="0"/>
        </c:ser>
        <c:ser>
          <c:idx val="1"/>
          <c:order val="1"/>
          <c:tx>
            <c:v>EZ19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2"/>
          <c:order val="2"/>
          <c:tx>
            <c:v>Germany</c:v>
          </c:tx>
          <c:val>
            <c:numRef>
              <c:f>EurostatGDPData!$BQ$32:$CW$32</c:f>
              <c:numCache>
                <c:formatCode>##,#0\.0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0"/>
        </c:ser>
        <c:ser>
          <c:idx val="3"/>
          <c:order val="3"/>
          <c:tx>
            <c:v>France</c:v>
          </c:tx>
          <c:marker>
            <c:symbol val="triangle"/>
            <c:size val="7"/>
          </c:marker>
          <c:val>
            <c:numRef>
              <c:f>EurostatGDPData!$BQ$35:$CW$35</c:f>
              <c:numCache>
                <c:formatCode>##,#0\.0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0"/>
        </c:ser>
        <c:ser>
          <c:idx val="4"/>
          <c:order val="4"/>
          <c:tx>
            <c:v>Britain</c:v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EurostatGDPData!$BQ$41:$CW$41</c:f>
              <c:numCache>
                <c:formatCode>##,#0\.0</c:formatCode>
                <c:ptCount val="33"/>
                <c:pt idx="0">
                  <c:v>100</c:v>
                </c:pt>
                <c:pt idx="1">
                  <c:v>100.28735632183907</c:v>
                </c:pt>
                <c:pt idx="2">
                  <c:v>99.712643678160916</c:v>
                </c:pt>
                <c:pt idx="3">
                  <c:v>97.988505747126425</c:v>
                </c:pt>
                <c:pt idx="4">
                  <c:v>95.785440613026822</c:v>
                </c:pt>
                <c:pt idx="5">
                  <c:v>94.348659003831415</c:v>
                </c:pt>
                <c:pt idx="6">
                  <c:v>94.157088122605359</c:v>
                </c:pt>
                <c:pt idx="7">
                  <c:v>94.252873563218387</c:v>
                </c:pt>
                <c:pt idx="8">
                  <c:v>94.636015325670499</c:v>
                </c:pt>
                <c:pt idx="9">
                  <c:v>94.923371647509569</c:v>
                </c:pt>
                <c:pt idx="10">
                  <c:v>95.689655172413794</c:v>
                </c:pt>
                <c:pt idx="11">
                  <c:v>96.16858237547892</c:v>
                </c:pt>
                <c:pt idx="12">
                  <c:v>96.264367816091948</c:v>
                </c:pt>
                <c:pt idx="13">
                  <c:v>97.030651340996158</c:v>
                </c:pt>
                <c:pt idx="14">
                  <c:v>97.318007662835242</c:v>
                </c:pt>
                <c:pt idx="15">
                  <c:v>98.084291187739453</c:v>
                </c:pt>
                <c:pt idx="16">
                  <c:v>98.275862068965509</c:v>
                </c:pt>
                <c:pt idx="17">
                  <c:v>98.467432950191565</c:v>
                </c:pt>
                <c:pt idx="18">
                  <c:v>98.275862068965509</c:v>
                </c:pt>
                <c:pt idx="19">
                  <c:v>99.329501915708803</c:v>
                </c:pt>
                <c:pt idx="20">
                  <c:v>99.233716475095775</c:v>
                </c:pt>
                <c:pt idx="21">
                  <c:v>99.904214559386972</c:v>
                </c:pt>
                <c:pt idx="22">
                  <c:v>100.47892720306513</c:v>
                </c:pt>
                <c:pt idx="23">
                  <c:v>101.43678160919539</c:v>
                </c:pt>
                <c:pt idx="24">
                  <c:v>102.01149425287356</c:v>
                </c:pt>
                <c:pt idx="25">
                  <c:v>102.68199233716474</c:v>
                </c:pt>
                <c:pt idx="26">
                  <c:v>103.54406130268198</c:v>
                </c:pt>
                <c:pt idx="27">
                  <c:v>104.21455938697318</c:v>
                </c:pt>
                <c:pt idx="28">
                  <c:v>104.88505747126436</c:v>
                </c:pt>
                <c:pt idx="29">
                  <c:v>105.26819923371647</c:v>
                </c:pt>
                <c:pt idx="30">
                  <c:v>105.84291187739463</c:v>
                </c:pt>
                <c:pt idx="31">
                  <c:v>106.32183908045977</c:v>
                </c:pt>
                <c:pt idx="32">
                  <c:v>106.80293337494147</c:v>
                </c:pt>
              </c:numCache>
            </c:numRef>
          </c:val>
          <c:smooth val="0"/>
        </c:ser>
        <c:ser>
          <c:idx val="5"/>
          <c:order val="5"/>
          <c:tx>
            <c:v>Netherlands</c:v>
          </c:tx>
          <c:val>
            <c:numRef>
              <c:f>EurostatGDPData!$BQ$37:$CW$37</c:f>
              <c:numCache>
                <c:formatCode>##,#0\.0</c:formatCode>
                <c:ptCount val="33"/>
                <c:pt idx="0">
                  <c:v>100</c:v>
                </c:pt>
                <c:pt idx="1">
                  <c:v>99.902629016553064</c:v>
                </c:pt>
                <c:pt idx="2">
                  <c:v>100.29211295034079</c:v>
                </c:pt>
                <c:pt idx="3">
                  <c:v>100</c:v>
                </c:pt>
                <c:pt idx="4">
                  <c:v>99.22103213242454</c:v>
                </c:pt>
                <c:pt idx="5">
                  <c:v>96.007789678675749</c:v>
                </c:pt>
                <c:pt idx="6">
                  <c:v>95.813047711781891</c:v>
                </c:pt>
                <c:pt idx="7">
                  <c:v>96.105160662122685</c:v>
                </c:pt>
                <c:pt idx="8">
                  <c:v>96.592015579357351</c:v>
                </c:pt>
                <c:pt idx="9">
                  <c:v>96.494644595910415</c:v>
                </c:pt>
                <c:pt idx="10">
                  <c:v>97.078870496592018</c:v>
                </c:pt>
                <c:pt idx="11">
                  <c:v>97.370983446932811</c:v>
                </c:pt>
                <c:pt idx="12">
                  <c:v>98.539435248296002</c:v>
                </c:pt>
                <c:pt idx="13">
                  <c:v>99.22103213242454</c:v>
                </c:pt>
                <c:pt idx="14">
                  <c:v>99.123661148977604</c:v>
                </c:pt>
                <c:pt idx="15">
                  <c:v>99.123661148977604</c:v>
                </c:pt>
                <c:pt idx="16">
                  <c:v>98.442064264849066</c:v>
                </c:pt>
                <c:pt idx="17">
                  <c:v>98.247322297955208</c:v>
                </c:pt>
                <c:pt idx="18">
                  <c:v>98.344693281402144</c:v>
                </c:pt>
                <c:pt idx="19">
                  <c:v>98.052580331061336</c:v>
                </c:pt>
                <c:pt idx="20">
                  <c:v>97.176241480038939</c:v>
                </c:pt>
                <c:pt idx="21">
                  <c:v>97.468354430379748</c:v>
                </c:pt>
                <c:pt idx="22">
                  <c:v>97.078870496592018</c:v>
                </c:pt>
                <c:pt idx="23">
                  <c:v>97.565725413826684</c:v>
                </c:pt>
                <c:pt idx="24">
                  <c:v>98.052580331061336</c:v>
                </c:pt>
                <c:pt idx="25">
                  <c:v>97.663096397273605</c:v>
                </c:pt>
                <c:pt idx="26">
                  <c:v>98.149951314508272</c:v>
                </c:pt>
                <c:pt idx="27">
                  <c:v>98.636806231742938</c:v>
                </c:pt>
                <c:pt idx="28">
                  <c:v>99.61051606621227</c:v>
                </c:pt>
                <c:pt idx="29">
                  <c:v>100.19474196689386</c:v>
                </c:pt>
                <c:pt idx="30">
                  <c:v>100.29211295034079</c:v>
                </c:pt>
                <c:pt idx="31">
                  <c:v>100.48685491723467</c:v>
                </c:pt>
                <c:pt idx="32">
                  <c:v>100.68197502387008</c:v>
                </c:pt>
              </c:numCache>
            </c:numRef>
          </c:val>
          <c:smooth val="0"/>
        </c:ser>
        <c:ser>
          <c:idx val="6"/>
          <c:order val="6"/>
          <c:tx>
            <c:v>US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ser>
          <c:idx val="7"/>
          <c:order val="7"/>
          <c:tx>
            <c:v>Italy</c:v>
          </c:tx>
          <c:marker>
            <c:symbol val="diamond"/>
            <c:size val="9"/>
          </c:marker>
          <c:val>
            <c:numRef>
              <c:f>EurostatGDPData!$BQ$36:$CW$36</c:f>
              <c:numCache>
                <c:formatCode>##,#0\.0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0"/>
        </c:ser>
        <c:ser>
          <c:idx val="8"/>
          <c:order val="8"/>
          <c:tx>
            <c:v>Spain</c:v>
          </c:tx>
          <c:marker>
            <c:symbol val="diamond"/>
            <c:size val="9"/>
          </c:marker>
          <c:val>
            <c:numRef>
              <c:f>EurostatGDPData!$BQ$34:$CW$34</c:f>
              <c:numCache>
                <c:formatCode>##,#0\.0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0"/>
        </c:ser>
        <c:ser>
          <c:idx val="9"/>
          <c:order val="9"/>
          <c:tx>
            <c:v>Portugal</c:v>
          </c:tx>
          <c:marker>
            <c:symbol val="diamond"/>
            <c:size val="9"/>
          </c:marker>
          <c:val>
            <c:numRef>
              <c:f>EurostatGDPData!$BQ$39:$CW$39</c:f>
              <c:numCache>
                <c:formatCode>##,#0\.0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49312"/>
        <c:axId val="107246720"/>
      </c:lineChart>
      <c:catAx>
        <c:axId val="10674931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246720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07246720"/>
        <c:scaling>
          <c:orientation val="minMax"/>
          <c:max val="111"/>
          <c:min val="9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Real</a:t>
                </a:r>
                <a:r>
                  <a:rPr lang="fr-FR" baseline="0"/>
                  <a:t> GDP relative to 2007Q4 = 100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(quarterly GDP, seasonally adjusted, Eurostat download 06-01-2016)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4.1759934690437945E-3"/>
              <c:y val="7.86759632688190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6749312"/>
        <c:crossesAt val="1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999168853893303"/>
          <c:y val="8.6824324324324409E-2"/>
          <c:w val="0.35315846456692901"/>
          <c:h val="0.2983865361424421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GDP</a:t>
            </a:r>
            <a:r>
              <a:rPr lang="fr-FR" baseline="0"/>
              <a:t> growth, Euro Zone and selected countries, 2007Q4 to 2015Q4 (3)</a:t>
            </a:r>
            <a:endParaRPr lang="fr-FR"/>
          </a:p>
        </c:rich>
      </c:tx>
      <c:layout>
        <c:manualLayout>
          <c:xMode val="edge"/>
          <c:yMode val="edge"/>
          <c:x val="0.140833287702737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22703412073533E-2"/>
          <c:y val="7.1913161465400319E-2"/>
          <c:w val="0.86067596237970323"/>
          <c:h val="0.86973611406682272"/>
        </c:manualLayout>
      </c:layout>
      <c:lineChart>
        <c:grouping val="standard"/>
        <c:varyColors val="0"/>
        <c:ser>
          <c:idx val="0"/>
          <c:order val="0"/>
          <c:tx>
            <c:v>EU28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EurostatGDPData!$BQ$30:$CW$30</c:f>
              <c:numCache>
                <c:formatCode>##,#0\.0</c:formatCode>
                <c:ptCount val="33"/>
                <c:pt idx="0">
                  <c:v>100</c:v>
                </c:pt>
                <c:pt idx="1">
                  <c:v>100.48543689320388</c:v>
                </c:pt>
                <c:pt idx="2">
                  <c:v>100.19417475728156</c:v>
                </c:pt>
                <c:pt idx="3">
                  <c:v>99.514563106796118</c:v>
                </c:pt>
                <c:pt idx="4">
                  <c:v>97.669902912621353</c:v>
                </c:pt>
                <c:pt idx="5">
                  <c:v>95.048543689320383</c:v>
                </c:pt>
                <c:pt idx="6">
                  <c:v>94.854368932038838</c:v>
                </c:pt>
                <c:pt idx="7">
                  <c:v>95.145631067961162</c:v>
                </c:pt>
                <c:pt idx="8">
                  <c:v>95.631067961165044</c:v>
                </c:pt>
                <c:pt idx="9">
                  <c:v>96.019417475728162</c:v>
                </c:pt>
                <c:pt idx="10">
                  <c:v>96.990291262135926</c:v>
                </c:pt>
                <c:pt idx="11">
                  <c:v>97.475728155339809</c:v>
                </c:pt>
                <c:pt idx="12">
                  <c:v>97.961165048543691</c:v>
                </c:pt>
                <c:pt idx="13">
                  <c:v>98.737864077669897</c:v>
                </c:pt>
                <c:pt idx="14">
                  <c:v>98.834951456310677</c:v>
                </c:pt>
                <c:pt idx="15">
                  <c:v>99.029126213592235</c:v>
                </c:pt>
                <c:pt idx="16">
                  <c:v>98.737864077669897</c:v>
                </c:pt>
                <c:pt idx="17">
                  <c:v>98.640776699029132</c:v>
                </c:pt>
                <c:pt idx="18">
                  <c:v>98.446601941747574</c:v>
                </c:pt>
                <c:pt idx="19">
                  <c:v>98.446601941747574</c:v>
                </c:pt>
                <c:pt idx="20">
                  <c:v>98.05825242718447</c:v>
                </c:pt>
                <c:pt idx="21">
                  <c:v>98.05825242718447</c:v>
                </c:pt>
                <c:pt idx="22">
                  <c:v>98.446601941747574</c:v>
                </c:pt>
                <c:pt idx="23">
                  <c:v>98.834951456310677</c:v>
                </c:pt>
                <c:pt idx="24">
                  <c:v>99.22330097087378</c:v>
                </c:pt>
                <c:pt idx="25">
                  <c:v>99.514563106796118</c:v>
                </c:pt>
                <c:pt idx="26">
                  <c:v>99.805825242718441</c:v>
                </c:pt>
                <c:pt idx="27">
                  <c:v>100.19417475728156</c:v>
                </c:pt>
                <c:pt idx="28">
                  <c:v>100.58252427184466</c:v>
                </c:pt>
                <c:pt idx="29">
                  <c:v>101.16504854368932</c:v>
                </c:pt>
                <c:pt idx="30">
                  <c:v>101.65048543689321</c:v>
                </c:pt>
                <c:pt idx="31">
                  <c:v>102.03883495145631</c:v>
                </c:pt>
                <c:pt idx="32">
                  <c:v>102.42866813178659</c:v>
                </c:pt>
              </c:numCache>
            </c:numRef>
          </c:val>
          <c:smooth val="0"/>
        </c:ser>
        <c:ser>
          <c:idx val="1"/>
          <c:order val="1"/>
          <c:tx>
            <c:v>EZ19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2"/>
          <c:order val="2"/>
          <c:tx>
            <c:v>Germany</c:v>
          </c:tx>
          <c:val>
            <c:numRef>
              <c:f>EurostatGDPData!$BQ$32:$CW$32</c:f>
              <c:numCache>
                <c:formatCode>##,#0\.0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0"/>
        </c:ser>
        <c:ser>
          <c:idx val="3"/>
          <c:order val="3"/>
          <c:tx>
            <c:v>France</c:v>
          </c:tx>
          <c:marker>
            <c:symbol val="triangle"/>
            <c:size val="7"/>
          </c:marker>
          <c:val>
            <c:numRef>
              <c:f>EurostatGDPData!$BQ$35:$CW$35</c:f>
              <c:numCache>
                <c:formatCode>##,#0\.0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0"/>
        </c:ser>
        <c:ser>
          <c:idx val="4"/>
          <c:order val="4"/>
          <c:tx>
            <c:v>Britain</c:v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EurostatGDPData!$BQ$41:$CW$41</c:f>
              <c:numCache>
                <c:formatCode>##,#0\.0</c:formatCode>
                <c:ptCount val="33"/>
                <c:pt idx="0">
                  <c:v>100</c:v>
                </c:pt>
                <c:pt idx="1">
                  <c:v>100.28735632183907</c:v>
                </c:pt>
                <c:pt idx="2">
                  <c:v>99.712643678160916</c:v>
                </c:pt>
                <c:pt idx="3">
                  <c:v>97.988505747126425</c:v>
                </c:pt>
                <c:pt idx="4">
                  <c:v>95.785440613026822</c:v>
                </c:pt>
                <c:pt idx="5">
                  <c:v>94.348659003831415</c:v>
                </c:pt>
                <c:pt idx="6">
                  <c:v>94.157088122605359</c:v>
                </c:pt>
                <c:pt idx="7">
                  <c:v>94.252873563218387</c:v>
                </c:pt>
                <c:pt idx="8">
                  <c:v>94.636015325670499</c:v>
                </c:pt>
                <c:pt idx="9">
                  <c:v>94.923371647509569</c:v>
                </c:pt>
                <c:pt idx="10">
                  <c:v>95.689655172413794</c:v>
                </c:pt>
                <c:pt idx="11">
                  <c:v>96.16858237547892</c:v>
                </c:pt>
                <c:pt idx="12">
                  <c:v>96.264367816091948</c:v>
                </c:pt>
                <c:pt idx="13">
                  <c:v>97.030651340996158</c:v>
                </c:pt>
                <c:pt idx="14">
                  <c:v>97.318007662835242</c:v>
                </c:pt>
                <c:pt idx="15">
                  <c:v>98.084291187739453</c:v>
                </c:pt>
                <c:pt idx="16">
                  <c:v>98.275862068965509</c:v>
                </c:pt>
                <c:pt idx="17">
                  <c:v>98.467432950191565</c:v>
                </c:pt>
                <c:pt idx="18">
                  <c:v>98.275862068965509</c:v>
                </c:pt>
                <c:pt idx="19">
                  <c:v>99.329501915708803</c:v>
                </c:pt>
                <c:pt idx="20">
                  <c:v>99.233716475095775</c:v>
                </c:pt>
                <c:pt idx="21">
                  <c:v>99.904214559386972</c:v>
                </c:pt>
                <c:pt idx="22">
                  <c:v>100.47892720306513</c:v>
                </c:pt>
                <c:pt idx="23">
                  <c:v>101.43678160919539</c:v>
                </c:pt>
                <c:pt idx="24">
                  <c:v>102.01149425287356</c:v>
                </c:pt>
                <c:pt idx="25">
                  <c:v>102.68199233716474</c:v>
                </c:pt>
                <c:pt idx="26">
                  <c:v>103.54406130268198</c:v>
                </c:pt>
                <c:pt idx="27">
                  <c:v>104.21455938697318</c:v>
                </c:pt>
                <c:pt idx="28">
                  <c:v>104.88505747126436</c:v>
                </c:pt>
                <c:pt idx="29">
                  <c:v>105.26819923371647</c:v>
                </c:pt>
                <c:pt idx="30">
                  <c:v>105.84291187739463</c:v>
                </c:pt>
                <c:pt idx="31">
                  <c:v>106.32183908045977</c:v>
                </c:pt>
                <c:pt idx="32">
                  <c:v>106.80293337494147</c:v>
                </c:pt>
              </c:numCache>
            </c:numRef>
          </c:val>
          <c:smooth val="0"/>
        </c:ser>
        <c:ser>
          <c:idx val="6"/>
          <c:order val="5"/>
          <c:tx>
            <c:v>US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ser>
          <c:idx val="7"/>
          <c:order val="6"/>
          <c:tx>
            <c:v>Italy</c:v>
          </c:tx>
          <c:marker>
            <c:symbol val="diamond"/>
            <c:size val="9"/>
          </c:marker>
          <c:val>
            <c:numRef>
              <c:f>EurostatGDPData!$BQ$36:$CW$36</c:f>
              <c:numCache>
                <c:formatCode>##,#0\.0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0"/>
        </c:ser>
        <c:ser>
          <c:idx val="8"/>
          <c:order val="7"/>
          <c:tx>
            <c:v>Spain</c:v>
          </c:tx>
          <c:marker>
            <c:symbol val="diamond"/>
            <c:size val="9"/>
          </c:marker>
          <c:val>
            <c:numRef>
              <c:f>EurostatGDPData!$BQ$34:$CW$34</c:f>
              <c:numCache>
                <c:formatCode>##,#0\.0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0"/>
        </c:ser>
        <c:ser>
          <c:idx val="9"/>
          <c:order val="8"/>
          <c:tx>
            <c:v>Portugal</c:v>
          </c:tx>
          <c:marker>
            <c:symbol val="diamond"/>
            <c:size val="9"/>
          </c:marker>
          <c:val>
            <c:numRef>
              <c:f>EurostatGDPData!$BQ$39:$CW$39</c:f>
              <c:numCache>
                <c:formatCode>##,#0\.0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0"/>
        </c:ser>
        <c:ser>
          <c:idx val="10"/>
          <c:order val="9"/>
          <c:tx>
            <c:v>Greece</c:v>
          </c:tx>
          <c:val>
            <c:numRef>
              <c:f>EurostatGDPData!$BQ$33:$CW$33</c:f>
              <c:numCache>
                <c:formatCode>##,#0\.0</c:formatCode>
                <c:ptCount val="33"/>
                <c:pt idx="0">
                  <c:v>100</c:v>
                </c:pt>
                <c:pt idx="1">
                  <c:v>100.6311992786294</c:v>
                </c:pt>
                <c:pt idx="2">
                  <c:v>99.909828674481503</c:v>
                </c:pt>
                <c:pt idx="3">
                  <c:v>99.81965734896302</c:v>
                </c:pt>
                <c:pt idx="4">
                  <c:v>98.467087466185745</c:v>
                </c:pt>
                <c:pt idx="5">
                  <c:v>93.778178539224527</c:v>
                </c:pt>
                <c:pt idx="6">
                  <c:v>96.483318304779075</c:v>
                </c:pt>
                <c:pt idx="7">
                  <c:v>95.761947700631197</c:v>
                </c:pt>
                <c:pt idx="8">
                  <c:v>95.761947700631197</c:v>
                </c:pt>
                <c:pt idx="9">
                  <c:v>94.229035166816942</c:v>
                </c:pt>
                <c:pt idx="10">
                  <c:v>91.343552750225427</c:v>
                </c:pt>
                <c:pt idx="11">
                  <c:v>88.187556357078449</c:v>
                </c:pt>
                <c:pt idx="12">
                  <c:v>87.015329125338141</c:v>
                </c:pt>
                <c:pt idx="13">
                  <c:v>84.580703336339042</c:v>
                </c:pt>
                <c:pt idx="14">
                  <c:v>83.137962128043284</c:v>
                </c:pt>
                <c:pt idx="15">
                  <c:v>81.514878268710547</c:v>
                </c:pt>
                <c:pt idx="16">
                  <c:v>78.449053201082052</c:v>
                </c:pt>
                <c:pt idx="17">
                  <c:v>77.547339945897207</c:v>
                </c:pt>
                <c:pt idx="18">
                  <c:v>76.194770063119918</c:v>
                </c:pt>
                <c:pt idx="19">
                  <c:v>75.022542831379624</c:v>
                </c:pt>
                <c:pt idx="20">
                  <c:v>74.932371505861127</c:v>
                </c:pt>
                <c:pt idx="21">
                  <c:v>73.579801623083853</c:v>
                </c:pt>
                <c:pt idx="22">
                  <c:v>73.579801623083853</c:v>
                </c:pt>
                <c:pt idx="23">
                  <c:v>73.669972948602336</c:v>
                </c:pt>
                <c:pt idx="24">
                  <c:v>73.48963029756537</c:v>
                </c:pt>
                <c:pt idx="25">
                  <c:v>73.850315599639316</c:v>
                </c:pt>
                <c:pt idx="26">
                  <c:v>73.669972948602336</c:v>
                </c:pt>
                <c:pt idx="27">
                  <c:v>74.571686203787195</c:v>
                </c:pt>
                <c:pt idx="28">
                  <c:v>74.120829576194765</c:v>
                </c:pt>
                <c:pt idx="29">
                  <c:v>74.120829576194765</c:v>
                </c:pt>
                <c:pt idx="30">
                  <c:v>74.391343552750229</c:v>
                </c:pt>
                <c:pt idx="31">
                  <c:v>73.760144274120819</c:v>
                </c:pt>
                <c:pt idx="32">
                  <c:v>73.134300625734326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13824"/>
        <c:axId val="111615360"/>
      </c:lineChart>
      <c:catAx>
        <c:axId val="11161382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1615360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11615360"/>
        <c:scaling>
          <c:orientation val="minMax"/>
          <c:max val="111"/>
          <c:min val="7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Real</a:t>
                </a:r>
                <a:r>
                  <a:rPr lang="fr-FR" baseline="0"/>
                  <a:t> GDP relative to 2007Q4 = 100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(quarterly GDP, seasonally adjusted, Eurostat download 06-01-2016)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38888888888889E-3"/>
              <c:y val="7.8675959423990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1613824"/>
        <c:crossesAt val="1"/>
        <c:crossBetween val="midCat"/>
        <c:majorUnit val="2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9.9417555067720056E-2"/>
          <c:y val="0.47881687319531607"/>
          <c:w val="0.26565846456692899"/>
          <c:h val="0.415503653259559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GDP</a:t>
            </a:r>
            <a:r>
              <a:rPr lang="fr-FR" baseline="0"/>
              <a:t> growth, selected countries 1929-1936</a:t>
            </a:r>
            <a:endParaRPr lang="fr-FR"/>
          </a:p>
        </c:rich>
      </c:tx>
      <c:layout>
        <c:manualLayout>
          <c:xMode val="edge"/>
          <c:yMode val="edge"/>
          <c:x val="0.33805555555555605"/>
          <c:y val="4.504504504504500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22703412073533E-2"/>
          <c:y val="7.1913161465400319E-2"/>
          <c:w val="0.86067596237970323"/>
          <c:h val="0.76162800595871516"/>
        </c:manualLayout>
      </c:layout>
      <c:lineChart>
        <c:grouping val="standard"/>
        <c:varyColors val="0"/>
        <c:ser>
          <c:idx val="2"/>
          <c:order val="0"/>
          <c:tx>
            <c:v>Germany</c:v>
          </c:tx>
          <c:cat>
            <c:numRef>
              <c:f>InterwarGDP!$B$10:$K$10</c:f>
              <c:numCache>
                <c:formatCode>General</c:formatCode>
                <c:ptCount val="10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</c:numCache>
            </c:numRef>
          </c:cat>
          <c:val>
            <c:numRef>
              <c:f>InterwarGDP!$B$12:$K$12</c:f>
              <c:numCache>
                <c:formatCode>0</c:formatCode>
                <c:ptCount val="10"/>
                <c:pt idx="0">
                  <c:v>98.818449598346035</c:v>
                </c:pt>
                <c:pt idx="1">
                  <c:v>102.10566423854947</c:v>
                </c:pt>
                <c:pt idx="2">
                  <c:v>100</c:v>
                </c:pt>
                <c:pt idx="3">
                  <c:v>92.31568749856504</c:v>
                </c:pt>
                <c:pt idx="4">
                  <c:v>80.191921504204004</c:v>
                </c:pt>
                <c:pt idx="5">
                  <c:v>73.16263009833736</c:v>
                </c:pt>
                <c:pt idx="6">
                  <c:v>78.853621382907235</c:v>
                </c:pt>
                <c:pt idx="7">
                  <c:v>88.956776882045773</c:v>
                </c:pt>
                <c:pt idx="8">
                  <c:v>99.945372063700589</c:v>
                </c:pt>
                <c:pt idx="9">
                  <c:v>111.81402697310824</c:v>
                </c:pt>
              </c:numCache>
            </c:numRef>
          </c:val>
          <c:smooth val="0"/>
        </c:ser>
        <c:ser>
          <c:idx val="3"/>
          <c:order val="1"/>
          <c:tx>
            <c:v>France</c:v>
          </c:tx>
          <c:marker>
            <c:symbol val="triangle"/>
            <c:size val="7"/>
          </c:marker>
          <c:cat>
            <c:numRef>
              <c:f>InterwarGDP!$B$10:$K$10</c:f>
              <c:numCache>
                <c:formatCode>General</c:formatCode>
                <c:ptCount val="10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</c:numCache>
            </c:numRef>
          </c:cat>
          <c:val>
            <c:numRef>
              <c:f>InterwarGDP!$B$13:$K$13</c:f>
              <c:numCache>
                <c:formatCode>0</c:formatCode>
                <c:ptCount val="10"/>
                <c:pt idx="0">
                  <c:v>88.608840050833962</c:v>
                </c:pt>
                <c:pt idx="1">
                  <c:v>97.777030298573621</c:v>
                </c:pt>
                <c:pt idx="2">
                  <c:v>100</c:v>
                </c:pt>
                <c:pt idx="3">
                  <c:v>91.514910004777505</c:v>
                </c:pt>
                <c:pt idx="4">
                  <c:v>86.125951182905311</c:v>
                </c:pt>
                <c:pt idx="5">
                  <c:v>81.002878014346265</c:v>
                </c:pt>
                <c:pt idx="6">
                  <c:v>82.238738089221869</c:v>
                </c:pt>
                <c:pt idx="7">
                  <c:v>78.864226395050977</c:v>
                </c:pt>
                <c:pt idx="8">
                  <c:v>83.898920776905101</c:v>
                </c:pt>
                <c:pt idx="9">
                  <c:v>91.049513670663032</c:v>
                </c:pt>
              </c:numCache>
            </c:numRef>
          </c:val>
          <c:smooth val="0"/>
        </c:ser>
        <c:ser>
          <c:idx val="6"/>
          <c:order val="2"/>
          <c:tx>
            <c:v>US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InterwarGDP!$B$10:$K$10</c:f>
              <c:numCache>
                <c:formatCode>General</c:formatCode>
                <c:ptCount val="10"/>
                <c:pt idx="0">
                  <c:v>1927</c:v>
                </c:pt>
                <c:pt idx="1">
                  <c:v>1928</c:v>
                </c:pt>
                <c:pt idx="2">
                  <c:v>1929</c:v>
                </c:pt>
                <c:pt idx="3">
                  <c:v>1930</c:v>
                </c:pt>
                <c:pt idx="4">
                  <c:v>1931</c:v>
                </c:pt>
                <c:pt idx="5">
                  <c:v>1932</c:v>
                </c:pt>
                <c:pt idx="6">
                  <c:v>1933</c:v>
                </c:pt>
                <c:pt idx="7">
                  <c:v>1934</c:v>
                </c:pt>
                <c:pt idx="8">
                  <c:v>1935</c:v>
                </c:pt>
                <c:pt idx="9">
                  <c:v>1936</c:v>
                </c:pt>
              </c:numCache>
            </c:numRef>
          </c:cat>
          <c:val>
            <c:numRef>
              <c:f>InterwarGDP!$B$11:$K$11</c:f>
              <c:numCache>
                <c:formatCode>0</c:formatCode>
                <c:ptCount val="10"/>
                <c:pt idx="0">
                  <c:v>92.163711736319812</c:v>
                </c:pt>
                <c:pt idx="1">
                  <c:v>93.866444835321843</c:v>
                </c:pt>
                <c:pt idx="2">
                  <c:v>100</c:v>
                </c:pt>
                <c:pt idx="3">
                  <c:v>91.635179136811573</c:v>
                </c:pt>
                <c:pt idx="4">
                  <c:v>83.090508126249844</c:v>
                </c:pt>
                <c:pt idx="5">
                  <c:v>71.336246099115328</c:v>
                </c:pt>
                <c:pt idx="6">
                  <c:v>70.001459593584272</c:v>
                </c:pt>
                <c:pt idx="7">
                  <c:v>79.00086434542456</c:v>
                </c:pt>
                <c:pt idx="8">
                  <c:v>87.954721631901592</c:v>
                </c:pt>
                <c:pt idx="9">
                  <c:v>98.49207091585923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55552"/>
        <c:axId val="111670016"/>
      </c:lineChart>
      <c:catAx>
        <c:axId val="11165555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1670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1670016"/>
        <c:scaling>
          <c:orientation val="minMax"/>
          <c:max val="120"/>
          <c:min val="6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Real</a:t>
                </a:r>
                <a:r>
                  <a:rPr lang="fr-FR" baseline="0"/>
                  <a:t> National income relative to 1929 = 100 </a:t>
                </a:r>
                <a:endParaRPr lang="fr-FR" sz="1000" baseline="0"/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aseline="0"/>
                  <a:t>(Piketty-Zucman database)</a:t>
                </a:r>
              </a:p>
            </c:rich>
          </c:tx>
          <c:layout>
            <c:manualLayout>
              <c:xMode val="edge"/>
              <c:yMode val="edge"/>
              <c:x val="5.5555555555555506E-3"/>
              <c:y val="0.215765765765766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1655552"/>
        <c:crossesAt val="1"/>
        <c:crossBetween val="midCat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638057742782212"/>
          <c:y val="0.12961711711711701"/>
          <c:w val="0.20251662292213501"/>
          <c:h val="0.31545772150102902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700"/>
              <a:t>Balance</a:t>
            </a:r>
            <a:r>
              <a:rPr lang="fr-FR" sz="1700" baseline="0"/>
              <a:t> sheet, Bank of England (% national income)</a:t>
            </a:r>
            <a:r>
              <a:rPr lang="fr-FR" sz="1700"/>
              <a:t>, 1810-2010</a:t>
            </a:r>
          </a:p>
        </c:rich>
      </c:tx>
      <c:layout>
        <c:manualLayout>
          <c:xMode val="edge"/>
          <c:yMode val="edge"/>
          <c:x val="0.131892936890351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45422493830117E-2"/>
          <c:y val="6.3772048846675713E-2"/>
          <c:w val="0.88927218239511097"/>
          <c:h val="0.87712487403282813"/>
        </c:manualLayout>
      </c:layout>
      <c:areaChart>
        <c:grouping val="stacked"/>
        <c:varyColors val="0"/>
        <c:ser>
          <c:idx val="1"/>
          <c:order val="0"/>
          <c:tx>
            <c:v>Government debt</c:v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TableUK7!$A$9:$A$169</c:f>
              <c:numCache>
                <c:formatCode>General</c:formatCode>
                <c:ptCount val="161"/>
                <c:pt idx="0">
                  <c:v>1810</c:v>
                </c:pt>
                <c:pt idx="1">
                  <c:v>1815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</c:numCache>
            </c:numRef>
          </c:cat>
          <c:val>
            <c:numRef>
              <c:f>TableUK7!$C$9:$C$169</c:f>
              <c:numCache>
                <c:formatCode>0%</c:formatCode>
                <c:ptCount val="161"/>
                <c:pt idx="0">
                  <c:v>4.3033947549967214E-2</c:v>
                </c:pt>
                <c:pt idx="1">
                  <c:v>4.3033947549967214E-2</c:v>
                </c:pt>
                <c:pt idx="2">
                  <c:v>5.3320341574148625E-2</c:v>
                </c:pt>
                <c:pt idx="3">
                  <c:v>5.2796192729112949E-2</c:v>
                </c:pt>
                <c:pt idx="4">
                  <c:v>2.7059638391766543E-2</c:v>
                </c:pt>
                <c:pt idx="5">
                  <c:v>3.0187967693839843E-2</c:v>
                </c:pt>
                <c:pt idx="6">
                  <c:v>2.8789687257165124E-2</c:v>
                </c:pt>
                <c:pt idx="7">
                  <c:v>2.9326493477262322E-2</c:v>
                </c:pt>
                <c:pt idx="8">
                  <c:v>2.9772395034876203E-2</c:v>
                </c:pt>
                <c:pt idx="9">
                  <c:v>2.8555104126639148E-2</c:v>
                </c:pt>
                <c:pt idx="10">
                  <c:v>2.7504309095212967E-2</c:v>
                </c:pt>
                <c:pt idx="11">
                  <c:v>2.6187922415890724E-2</c:v>
                </c:pt>
                <c:pt idx="12">
                  <c:v>2.5503184131139521E-2</c:v>
                </c:pt>
                <c:pt idx="13">
                  <c:v>2.4514629228914869E-2</c:v>
                </c:pt>
                <c:pt idx="14">
                  <c:v>2.3661944624389662E-2</c:v>
                </c:pt>
                <c:pt idx="15">
                  <c:v>2.2816857142955491E-2</c:v>
                </c:pt>
                <c:pt idx="16">
                  <c:v>2.2270753293023166E-2</c:v>
                </c:pt>
                <c:pt idx="17">
                  <c:v>2.2589598729675052E-2</c:v>
                </c:pt>
                <c:pt idx="18">
                  <c:v>2.2574377079650459E-2</c:v>
                </c:pt>
                <c:pt idx="19">
                  <c:v>2.18310510542278E-2</c:v>
                </c:pt>
                <c:pt idx="20">
                  <c:v>2.0245842371655821E-2</c:v>
                </c:pt>
                <c:pt idx="21">
                  <c:v>1.882849127299429E-2</c:v>
                </c:pt>
                <c:pt idx="22">
                  <c:v>1.7686571218137326E-2</c:v>
                </c:pt>
                <c:pt idx="23">
                  <c:v>1.6567508158018524E-2</c:v>
                </c:pt>
                <c:pt idx="24">
                  <c:v>1.6950178582238636E-2</c:v>
                </c:pt>
                <c:pt idx="25">
                  <c:v>1.7126314521096257E-2</c:v>
                </c:pt>
                <c:pt idx="26">
                  <c:v>1.7343346225220695E-2</c:v>
                </c:pt>
                <c:pt idx="27">
                  <c:v>1.7474400003994146E-2</c:v>
                </c:pt>
                <c:pt idx="28">
                  <c:v>1.797235851260761E-2</c:v>
                </c:pt>
                <c:pt idx="29">
                  <c:v>1.8387652428713368E-2</c:v>
                </c:pt>
                <c:pt idx="30">
                  <c:v>1.7681344287347103E-2</c:v>
                </c:pt>
                <c:pt idx="31">
                  <c:v>1.7058265552112088E-2</c:v>
                </c:pt>
                <c:pt idx="32">
                  <c:v>1.6472196696853927E-2</c:v>
                </c:pt>
                <c:pt idx="33">
                  <c:v>1.6669028112315912E-2</c:v>
                </c:pt>
                <c:pt idx="34">
                  <c:v>1.7080586205718583E-2</c:v>
                </c:pt>
                <c:pt idx="35">
                  <c:v>1.7329113281651317E-2</c:v>
                </c:pt>
                <c:pt idx="36">
                  <c:v>1.6985395592896465E-2</c:v>
                </c:pt>
                <c:pt idx="37">
                  <c:v>1.634938161383578E-2</c:v>
                </c:pt>
                <c:pt idx="38">
                  <c:v>1.5362592854528864E-2</c:v>
                </c:pt>
                <c:pt idx="39">
                  <c:v>1.4393252443254602E-2</c:v>
                </c:pt>
                <c:pt idx="40">
                  <c:v>1.4074595355383532E-2</c:v>
                </c:pt>
                <c:pt idx="41">
                  <c:v>1.4357501794687724E-2</c:v>
                </c:pt>
                <c:pt idx="42">
                  <c:v>1.4652014652014652E-2</c:v>
                </c:pt>
                <c:pt idx="43">
                  <c:v>1.4577259475218658E-2</c:v>
                </c:pt>
                <c:pt idx="44">
                  <c:v>1.3661202185792349E-2</c:v>
                </c:pt>
                <c:pt idx="45">
                  <c:v>1.3315579227696406E-2</c:v>
                </c:pt>
                <c:pt idx="46">
                  <c:v>1.2970168612191959E-2</c:v>
                </c:pt>
                <c:pt idx="47">
                  <c:v>1.2547051442910916E-2</c:v>
                </c:pt>
                <c:pt idx="48">
                  <c:v>1.1918951132300359E-2</c:v>
                </c:pt>
                <c:pt idx="49">
                  <c:v>1.1299435028248588E-2</c:v>
                </c:pt>
                <c:pt idx="50">
                  <c:v>1.0970927043335164E-2</c:v>
                </c:pt>
                <c:pt idx="51">
                  <c:v>1.1086474501108647E-2</c:v>
                </c:pt>
                <c:pt idx="52">
                  <c:v>1.0911074740861976E-2</c:v>
                </c:pt>
                <c:pt idx="53">
                  <c:v>1.1068068622025456E-2</c:v>
                </c:pt>
                <c:pt idx="54">
                  <c:v>1.1123470522803117E-2</c:v>
                </c:pt>
                <c:pt idx="55">
                  <c:v>1.0655301012253596E-2</c:v>
                </c:pt>
                <c:pt idx="56">
                  <c:v>1.0101010101010102E-2</c:v>
                </c:pt>
                <c:pt idx="57">
                  <c:v>9.6339113680154135E-3</c:v>
                </c:pt>
                <c:pt idx="58">
                  <c:v>1.0095911155981827E-2</c:v>
                </c:pt>
                <c:pt idx="59">
                  <c:v>9.9403578528827041E-3</c:v>
                </c:pt>
                <c:pt idx="60">
                  <c:v>9.4921689606074985E-3</c:v>
                </c:pt>
                <c:pt idx="61">
                  <c:v>9.1240875912408752E-3</c:v>
                </c:pt>
                <c:pt idx="62">
                  <c:v>8.6805555555555577E-3</c:v>
                </c:pt>
                <c:pt idx="63">
                  <c:v>8.3998320033599316E-3</c:v>
                </c:pt>
                <c:pt idx="64">
                  <c:v>1.2887438825448613E-2</c:v>
                </c:pt>
                <c:pt idx="65">
                  <c:v>3.4188034188034191E-2</c:v>
                </c:pt>
                <c:pt idx="66">
                  <c:v>2.8113578858588697E-2</c:v>
                </c:pt>
                <c:pt idx="67">
                  <c:v>2.3975065931431311E-2</c:v>
                </c:pt>
                <c:pt idx="68">
                  <c:v>2.0889910173386254E-2</c:v>
                </c:pt>
                <c:pt idx="69">
                  <c:v>1.9402405898331393E-2</c:v>
                </c:pt>
                <c:pt idx="70">
                  <c:v>1.905850962454736E-2</c:v>
                </c:pt>
                <c:pt idx="71">
                  <c:v>2.1122994652406416E-2</c:v>
                </c:pt>
                <c:pt idx="72">
                  <c:v>1.5378973105134476E-2</c:v>
                </c:pt>
                <c:pt idx="73">
                  <c:v>1.7297698589458059E-2</c:v>
                </c:pt>
                <c:pt idx="74">
                  <c:v>1.9013744875813841E-2</c:v>
                </c:pt>
                <c:pt idx="75">
                  <c:v>1.6474464579901153E-2</c:v>
                </c:pt>
                <c:pt idx="76">
                  <c:v>1.2077294685990338E-2</c:v>
                </c:pt>
                <c:pt idx="77">
                  <c:v>1.1276499774470004E-2</c:v>
                </c:pt>
                <c:pt idx="78">
                  <c:v>8.9465443972265718E-3</c:v>
                </c:pt>
                <c:pt idx="79">
                  <c:v>6.7919522440857832E-2</c:v>
                </c:pt>
                <c:pt idx="80">
                  <c:v>7.5771640751914601E-2</c:v>
                </c:pt>
                <c:pt idx="81">
                  <c:v>8.0217069560927487E-2</c:v>
                </c:pt>
                <c:pt idx="82">
                  <c:v>7.239141288067899E-2</c:v>
                </c:pt>
                <c:pt idx="83">
                  <c:v>7.1753169098301844E-2</c:v>
                </c:pt>
                <c:pt idx="84">
                  <c:v>6.7842605156037988E-2</c:v>
                </c:pt>
                <c:pt idx="85">
                  <c:v>6.9174232598357102E-2</c:v>
                </c:pt>
                <c:pt idx="86">
                  <c:v>6.5484585935925849E-2</c:v>
                </c:pt>
                <c:pt idx="87">
                  <c:v>6.2439961575408258E-2</c:v>
                </c:pt>
                <c:pt idx="88">
                  <c:v>5.7339449541284407E-2</c:v>
                </c:pt>
                <c:pt idx="89">
                  <c:v>6.9662138627655884E-2</c:v>
                </c:pt>
                <c:pt idx="90">
                  <c:v>8.5432532708455383E-2</c:v>
                </c:pt>
                <c:pt idx="91">
                  <c:v>9.6801346801346805E-2</c:v>
                </c:pt>
                <c:pt idx="92">
                  <c:v>0.10919540229885059</c:v>
                </c:pt>
                <c:pt idx="93">
                  <c:v>0.12337615211553815</c:v>
                </c:pt>
                <c:pt idx="94">
                  <c:v>0.14042946530147896</c:v>
                </c:pt>
                <c:pt idx="95">
                  <c:v>0.158999364002544</c:v>
                </c:pt>
                <c:pt idx="96">
                  <c:v>0.17554283245111807</c:v>
                </c:pt>
                <c:pt idx="97">
                  <c:v>0.17094852007424052</c:v>
                </c:pt>
                <c:pt idx="98">
                  <c:v>0.14178112538768275</c:v>
                </c:pt>
                <c:pt idx="99">
                  <c:v>0.13330000833125052</c:v>
                </c:pt>
                <c:pt idx="100">
                  <c:v>0.13846032122794524</c:v>
                </c:pt>
                <c:pt idx="101">
                  <c:v>0.12243428159884766</c:v>
                </c:pt>
                <c:pt idx="102">
                  <c:v>0.11951121256881966</c:v>
                </c:pt>
                <c:pt idx="103">
                  <c:v>0.11736496718828875</c:v>
                </c:pt>
                <c:pt idx="104">
                  <c:v>0.11516770555060848</c:v>
                </c:pt>
                <c:pt idx="105">
                  <c:v>0.11256617442184452</c:v>
                </c:pt>
                <c:pt idx="106">
                  <c:v>0.10917598128411747</c:v>
                </c:pt>
                <c:pt idx="107">
                  <c:v>0.10794751176033672</c:v>
                </c:pt>
                <c:pt idx="108">
                  <c:v>0.10730225049852815</c:v>
                </c:pt>
                <c:pt idx="109">
                  <c:v>0.10497981157469717</c:v>
                </c:pt>
                <c:pt idx="110">
                  <c:v>0.10039827414537006</c:v>
                </c:pt>
                <c:pt idx="111">
                  <c:v>9.8239547312165998E-2</c:v>
                </c:pt>
                <c:pt idx="112">
                  <c:v>9.8474880630239237E-2</c:v>
                </c:pt>
                <c:pt idx="113">
                  <c:v>9.4636097421612747E-2</c:v>
                </c:pt>
                <c:pt idx="114">
                  <c:v>9.1722082091263465E-2</c:v>
                </c:pt>
                <c:pt idx="115">
                  <c:v>8.9209369340254627E-2</c:v>
                </c:pt>
                <c:pt idx="116">
                  <c:v>8.8473889063927155E-2</c:v>
                </c:pt>
                <c:pt idx="117">
                  <c:v>8.8200260054374993E-2</c:v>
                </c:pt>
                <c:pt idx="118">
                  <c:v>8.5306035402004682E-2</c:v>
                </c:pt>
                <c:pt idx="119">
                  <c:v>8.1500849717060925E-2</c:v>
                </c:pt>
                <c:pt idx="120">
                  <c:v>8.019584669930778E-2</c:v>
                </c:pt>
                <c:pt idx="121">
                  <c:v>7.9310079310079315E-2</c:v>
                </c:pt>
                <c:pt idx="122">
                  <c:v>7.3196355682620604E-2</c:v>
                </c:pt>
                <c:pt idx="123">
                  <c:v>7.0388928656645186E-2</c:v>
                </c:pt>
                <c:pt idx="124">
                  <c:v>7.3606588260623843E-2</c:v>
                </c:pt>
                <c:pt idx="125">
                  <c:v>6.9437134110317419E-2</c:v>
                </c:pt>
                <c:pt idx="126">
                  <c:v>6.7537136175110993E-2</c:v>
                </c:pt>
                <c:pt idx="127">
                  <c:v>6.5316613627928649E-2</c:v>
                </c:pt>
                <c:pt idx="128">
                  <c:v>6.4318334127855967E-2</c:v>
                </c:pt>
                <c:pt idx="129">
                  <c:v>5.9324594087088386E-2</c:v>
                </c:pt>
                <c:pt idx="130">
                  <c:v>4.8106471668069646E-2</c:v>
                </c:pt>
                <c:pt idx="131">
                  <c:v>3.6213324687955913E-2</c:v>
                </c:pt>
                <c:pt idx="132">
                  <c:v>2.1881448054889199E-2</c:v>
                </c:pt>
                <c:pt idx="133">
                  <c:v>1.6608428089584969E-2</c:v>
                </c:pt>
                <c:pt idx="134">
                  <c:v>1.3065941679826398E-2</c:v>
                </c:pt>
                <c:pt idx="135">
                  <c:v>6.2226100508434735E-3</c:v>
                </c:pt>
                <c:pt idx="136">
                  <c:v>5.754078811790699E-3</c:v>
                </c:pt>
                <c:pt idx="137">
                  <c:v>1.6524350600774191E-2</c:v>
                </c:pt>
                <c:pt idx="138">
                  <c:v>2.7069110145658371E-2</c:v>
                </c:pt>
                <c:pt idx="139">
                  <c:v>3.0786396154953599E-2</c:v>
                </c:pt>
                <c:pt idx="140">
                  <c:v>3.2561777631402902E-2</c:v>
                </c:pt>
                <c:pt idx="141">
                  <c:v>2.9282093598962632E-2</c:v>
                </c:pt>
                <c:pt idx="142">
                  <c:v>2.2193834131670448E-2</c:v>
                </c:pt>
                <c:pt idx="143">
                  <c:v>1.5362190624400435E-2</c:v>
                </c:pt>
                <c:pt idx="144">
                  <c:v>1.704425171013112E-2</c:v>
                </c:pt>
                <c:pt idx="145">
                  <c:v>2.3741754377170569E-2</c:v>
                </c:pt>
                <c:pt idx="146">
                  <c:v>2.3811301310708462E-2</c:v>
                </c:pt>
                <c:pt idx="147">
                  <c:v>2.0408107539859159E-2</c:v>
                </c:pt>
                <c:pt idx="148">
                  <c:v>1.9727765209540137E-2</c:v>
                </c:pt>
                <c:pt idx="149">
                  <c:v>2.2590142682937249E-2</c:v>
                </c:pt>
                <c:pt idx="150">
                  <c:v>2.0252212886581817E-2</c:v>
                </c:pt>
                <c:pt idx="151">
                  <c:v>1.6845172234936503E-2</c:v>
                </c:pt>
                <c:pt idx="152">
                  <c:v>1.6023383248262399E-2</c:v>
                </c:pt>
                <c:pt idx="153">
                  <c:v>1.4858081910785465E-2</c:v>
                </c:pt>
                <c:pt idx="154">
                  <c:v>1.4716023387068521E-2</c:v>
                </c:pt>
                <c:pt idx="155">
                  <c:v>1.4148135054537332E-2</c:v>
                </c:pt>
                <c:pt idx="156">
                  <c:v>1.3027103369426323E-2</c:v>
                </c:pt>
                <c:pt idx="157">
                  <c:v>1.219075670645026E-2</c:v>
                </c:pt>
                <c:pt idx="158">
                  <c:v>1.1794865549493374E-2</c:v>
                </c:pt>
                <c:pt idx="159">
                  <c:v>0.17183962719279008</c:v>
                </c:pt>
                <c:pt idx="160">
                  <c:v>0.16421245142116894</c:v>
                </c:pt>
              </c:numCache>
            </c:numRef>
          </c:val>
        </c:ser>
        <c:ser>
          <c:idx val="0"/>
          <c:order val="1"/>
          <c:tx>
            <c:v>Other financial assets</c:v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TableUK7!$A$9:$A$169</c:f>
              <c:numCache>
                <c:formatCode>General</c:formatCode>
                <c:ptCount val="161"/>
                <c:pt idx="0">
                  <c:v>1810</c:v>
                </c:pt>
                <c:pt idx="1">
                  <c:v>1815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</c:numCache>
            </c:numRef>
          </c:cat>
          <c:val>
            <c:numRef>
              <c:f>TableUK7!$E$9:$E$169</c:f>
              <c:numCache>
                <c:formatCode>0%</c:formatCode>
                <c:ptCount val="161"/>
                <c:pt idx="0">
                  <c:v>6.1202076919771274E-2</c:v>
                </c:pt>
                <c:pt idx="1">
                  <c:v>6.1202076919771274E-2</c:v>
                </c:pt>
                <c:pt idx="2">
                  <c:v>1.1923727154659209E-2</c:v>
                </c:pt>
                <c:pt idx="3">
                  <c:v>1.0082203349002766E-2</c:v>
                </c:pt>
                <c:pt idx="4">
                  <c:v>1.5942559991053581E-2</c:v>
                </c:pt>
                <c:pt idx="5">
                  <c:v>2.6565411570579064E-2</c:v>
                </c:pt>
                <c:pt idx="6">
                  <c:v>2.8789687257165127E-2</c:v>
                </c:pt>
                <c:pt idx="7">
                  <c:v>3.1525980488057007E-2</c:v>
                </c:pt>
                <c:pt idx="8">
                  <c:v>2.6348569605865443E-2</c:v>
                </c:pt>
                <c:pt idx="9">
                  <c:v>2.8983430688538734E-2</c:v>
                </c:pt>
                <c:pt idx="10">
                  <c:v>2.9704653822830007E-2</c:v>
                </c:pt>
                <c:pt idx="11">
                  <c:v>2.644980164004963E-2</c:v>
                </c:pt>
                <c:pt idx="12">
                  <c:v>2.7543438861630687E-2</c:v>
                </c:pt>
                <c:pt idx="13">
                  <c:v>2.7946677320962954E-2</c:v>
                </c:pt>
                <c:pt idx="14">
                  <c:v>2.6619687702438374E-2</c:v>
                </c:pt>
                <c:pt idx="15">
                  <c:v>2.5897132857254482E-2</c:v>
                </c:pt>
                <c:pt idx="16">
                  <c:v>2.8840625514465E-2</c:v>
                </c:pt>
                <c:pt idx="17">
                  <c:v>2.6429830513719811E-2</c:v>
                </c:pt>
                <c:pt idx="18">
                  <c:v>2.6976380610182302E-2</c:v>
                </c:pt>
                <c:pt idx="19">
                  <c:v>2.5651484988717672E-2</c:v>
                </c:pt>
                <c:pt idx="20">
                  <c:v>2.3991323210412148E-2</c:v>
                </c:pt>
                <c:pt idx="21">
                  <c:v>2.3064901809418E-2</c:v>
                </c:pt>
                <c:pt idx="22">
                  <c:v>2.3965304000576077E-2</c:v>
                </c:pt>
                <c:pt idx="23">
                  <c:v>2.2200460931744825E-2</c:v>
                </c:pt>
                <c:pt idx="24">
                  <c:v>2.0679217870331133E-2</c:v>
                </c:pt>
                <c:pt idx="25">
                  <c:v>2.1493524723975799E-2</c:v>
                </c:pt>
                <c:pt idx="26">
                  <c:v>2.1419032588147556E-2</c:v>
                </c:pt>
                <c:pt idx="27">
                  <c:v>2.3066208005272267E-2</c:v>
                </c:pt>
                <c:pt idx="28">
                  <c:v>2.5700472673028885E-2</c:v>
                </c:pt>
                <c:pt idx="29">
                  <c:v>2.6754034283777942E-2</c:v>
                </c:pt>
                <c:pt idx="30">
                  <c:v>2.4577068559412472E-2</c:v>
                </c:pt>
                <c:pt idx="31">
                  <c:v>2.4819776378323079E-2</c:v>
                </c:pt>
                <c:pt idx="32">
                  <c:v>2.3967046193922457E-2</c:v>
                </c:pt>
                <c:pt idx="33">
                  <c:v>2.3920055341173335E-2</c:v>
                </c:pt>
                <c:pt idx="34">
                  <c:v>2.5023058791377721E-2</c:v>
                </c:pt>
                <c:pt idx="35">
                  <c:v>2.5820378789660457E-2</c:v>
                </c:pt>
                <c:pt idx="36">
                  <c:v>2.4374042675806427E-2</c:v>
                </c:pt>
                <c:pt idx="37">
                  <c:v>2.2807387351300907E-2</c:v>
                </c:pt>
                <c:pt idx="38">
                  <c:v>2.3427954103156512E-2</c:v>
                </c:pt>
                <c:pt idx="39">
                  <c:v>2.2309541287044633E-2</c:v>
                </c:pt>
                <c:pt idx="40">
                  <c:v>2.2378606615059811E-2</c:v>
                </c:pt>
                <c:pt idx="41">
                  <c:v>2.4623115577889449E-2</c:v>
                </c:pt>
                <c:pt idx="42">
                  <c:v>2.3736263736263741E-2</c:v>
                </c:pt>
                <c:pt idx="43">
                  <c:v>2.325072886297376E-2</c:v>
                </c:pt>
                <c:pt idx="44">
                  <c:v>1.9535519125683062E-2</c:v>
                </c:pt>
                <c:pt idx="45">
                  <c:v>2.1438082556591211E-2</c:v>
                </c:pt>
                <c:pt idx="46">
                  <c:v>2.5226977950713353E-2</c:v>
                </c:pt>
                <c:pt idx="47">
                  <c:v>2.4090338770388953E-2</c:v>
                </c:pt>
                <c:pt idx="48">
                  <c:v>2.4135876042908219E-2</c:v>
                </c:pt>
                <c:pt idx="49">
                  <c:v>2.3615819209039546E-2</c:v>
                </c:pt>
                <c:pt idx="50">
                  <c:v>2.3093801426220507E-2</c:v>
                </c:pt>
                <c:pt idx="51">
                  <c:v>2.2616407982261635E-2</c:v>
                </c:pt>
                <c:pt idx="52">
                  <c:v>2.3240589198036007E-2</c:v>
                </c:pt>
                <c:pt idx="53">
                  <c:v>2.2855561704482566E-2</c:v>
                </c:pt>
                <c:pt idx="54">
                  <c:v>2.2358175750834257E-2</c:v>
                </c:pt>
                <c:pt idx="55">
                  <c:v>2.3281832711774104E-2</c:v>
                </c:pt>
                <c:pt idx="56">
                  <c:v>2.2676767676767674E-2</c:v>
                </c:pt>
                <c:pt idx="57">
                  <c:v>2.1001926782273597E-2</c:v>
                </c:pt>
                <c:pt idx="58">
                  <c:v>2.0747097425542645E-2</c:v>
                </c:pt>
                <c:pt idx="59">
                  <c:v>2.0974155069582504E-2</c:v>
                </c:pt>
                <c:pt idx="60">
                  <c:v>1.9933554817275739E-2</c:v>
                </c:pt>
                <c:pt idx="61">
                  <c:v>1.8978102189781017E-2</c:v>
                </c:pt>
                <c:pt idx="62">
                  <c:v>1.9791666666666673E-2</c:v>
                </c:pt>
                <c:pt idx="63">
                  <c:v>1.763964720705585E-2</c:v>
                </c:pt>
                <c:pt idx="64">
                  <c:v>2.7732463295269169E-2</c:v>
                </c:pt>
                <c:pt idx="65">
                  <c:v>2.694017094017093E-2</c:v>
                </c:pt>
                <c:pt idx="66">
                  <c:v>1.3635085746415518E-2</c:v>
                </c:pt>
                <c:pt idx="67">
                  <c:v>1.9251977942939334E-2</c:v>
                </c:pt>
                <c:pt idx="68">
                  <c:v>1.5646542719866301E-2</c:v>
                </c:pt>
                <c:pt idx="69">
                  <c:v>1.0186263096623979E-2</c:v>
                </c:pt>
                <c:pt idx="70">
                  <c:v>8.881265485039069E-3</c:v>
                </c:pt>
                <c:pt idx="71">
                  <c:v>1.0404557079748895E-2</c:v>
                </c:pt>
                <c:pt idx="72">
                  <c:v>1.5256723716381416E-2</c:v>
                </c:pt>
                <c:pt idx="73">
                  <c:v>1.1333828260331602E-2</c:v>
                </c:pt>
                <c:pt idx="74">
                  <c:v>9.4405594405594425E-3</c:v>
                </c:pt>
                <c:pt idx="75">
                  <c:v>4.1656860437750036E-3</c:v>
                </c:pt>
                <c:pt idx="76">
                  <c:v>5.8454106280193211E-3</c:v>
                </c:pt>
                <c:pt idx="77">
                  <c:v>3.2927379341452464E-3</c:v>
                </c:pt>
                <c:pt idx="78">
                  <c:v>1.8340416014314446E-3</c:v>
                </c:pt>
                <c:pt idx="79">
                  <c:v>8.2246296705726449E-3</c:v>
                </c:pt>
                <c:pt idx="80">
                  <c:v>1.7405430494314292E-3</c:v>
                </c:pt>
                <c:pt idx="81">
                  <c:v>5.6240749876665195E-3</c:v>
                </c:pt>
                <c:pt idx="82">
                  <c:v>2.1342985521717435E-2</c:v>
                </c:pt>
                <c:pt idx="83">
                  <c:v>1.6024874431954085E-2</c:v>
                </c:pt>
                <c:pt idx="84">
                  <c:v>1.2935323383084587E-2</c:v>
                </c:pt>
                <c:pt idx="85">
                  <c:v>9.8789450929528712E-3</c:v>
                </c:pt>
                <c:pt idx="86">
                  <c:v>8.986500100745521E-3</c:v>
                </c:pt>
                <c:pt idx="87">
                  <c:v>3.2660902977906734E-4</c:v>
                </c:pt>
                <c:pt idx="88">
                  <c:v>6.5940366972477068E-3</c:v>
                </c:pt>
                <c:pt idx="89">
                  <c:v>1.2591431556948812E-2</c:v>
                </c:pt>
                <c:pt idx="90">
                  <c:v>2.7968170279242342E-2</c:v>
                </c:pt>
                <c:pt idx="91">
                  <c:v>1.1506734006734005E-2</c:v>
                </c:pt>
                <c:pt idx="92">
                  <c:v>8.0919540229884897E-3</c:v>
                </c:pt>
                <c:pt idx="93">
                  <c:v>7.7255243486464694E-3</c:v>
                </c:pt>
                <c:pt idx="94">
                  <c:v>8.9732650739476547E-3</c:v>
                </c:pt>
                <c:pt idx="95">
                  <c:v>8.9569641721433113E-3</c:v>
                </c:pt>
                <c:pt idx="96">
                  <c:v>7.5510424543588492E-3</c:v>
                </c:pt>
                <c:pt idx="97">
                  <c:v>4.4641984956530064E-3</c:v>
                </c:pt>
                <c:pt idx="98">
                  <c:v>8.0106335844040838E-3</c:v>
                </c:pt>
                <c:pt idx="99">
                  <c:v>9.6309256019328424E-3</c:v>
                </c:pt>
                <c:pt idx="100">
                  <c:v>1.1773083313553284E-2</c:v>
                </c:pt>
                <c:pt idx="101">
                  <c:v>4.5516744688512811E-3</c:v>
                </c:pt>
                <c:pt idx="102">
                  <c:v>3.1220625755337718E-3</c:v>
                </c:pt>
                <c:pt idx="103">
                  <c:v>4.8523472993437719E-3</c:v>
                </c:pt>
                <c:pt idx="104">
                  <c:v>4.3751855149896006E-3</c:v>
                </c:pt>
                <c:pt idx="105">
                  <c:v>5.3050989133463259E-3</c:v>
                </c:pt>
                <c:pt idx="106">
                  <c:v>5.5731739017416066E-3</c:v>
                </c:pt>
                <c:pt idx="107">
                  <c:v>5.1745481554840303E-3</c:v>
                </c:pt>
                <c:pt idx="108">
                  <c:v>4.3775519893647242E-3</c:v>
                </c:pt>
                <c:pt idx="109">
                  <c:v>4.1722745625841183E-3</c:v>
                </c:pt>
                <c:pt idx="110">
                  <c:v>8.6417192167275031E-3</c:v>
                </c:pt>
                <c:pt idx="111">
                  <c:v>1.3242690977679959E-2</c:v>
                </c:pt>
                <c:pt idx="112">
                  <c:v>7.4385773276069087E-3</c:v>
                </c:pt>
                <c:pt idx="113">
                  <c:v>3.4676094564673921E-3</c:v>
                </c:pt>
                <c:pt idx="114">
                  <c:v>3.8818095456481E-3</c:v>
                </c:pt>
                <c:pt idx="115">
                  <c:v>6.7398520134386401E-3</c:v>
                </c:pt>
                <c:pt idx="116">
                  <c:v>9.8677028932234821E-3</c:v>
                </c:pt>
                <c:pt idx="117">
                  <c:v>9.7593133109650249E-3</c:v>
                </c:pt>
                <c:pt idx="118">
                  <c:v>1.0602642242201801E-2</c:v>
                </c:pt>
                <c:pt idx="119">
                  <c:v>8.9936316213013023E-3</c:v>
                </c:pt>
                <c:pt idx="120">
                  <c:v>5.0227925037987413E-3</c:v>
                </c:pt>
                <c:pt idx="121">
                  <c:v>5.188842688842692E-3</c:v>
                </c:pt>
                <c:pt idx="122">
                  <c:v>7.1749651240893579E-3</c:v>
                </c:pt>
                <c:pt idx="123">
                  <c:v>1.7434681460272015E-2</c:v>
                </c:pt>
                <c:pt idx="124">
                  <c:v>1.9809188039938645E-2</c:v>
                </c:pt>
                <c:pt idx="125">
                  <c:v>1.1223481389977983E-2</c:v>
                </c:pt>
                <c:pt idx="126">
                  <c:v>1.1977215837459577E-2</c:v>
                </c:pt>
                <c:pt idx="127">
                  <c:v>1.2701659072782836E-2</c:v>
                </c:pt>
                <c:pt idx="128">
                  <c:v>1.0397883115357777E-2</c:v>
                </c:pt>
                <c:pt idx="129">
                  <c:v>1.016189127872193E-2</c:v>
                </c:pt>
                <c:pt idx="130">
                  <c:v>1.239109930120995E-2</c:v>
                </c:pt>
                <c:pt idx="131">
                  <c:v>2.1244471203946E-2</c:v>
                </c:pt>
                <c:pt idx="132">
                  <c:v>3.4871919612152122E-2</c:v>
                </c:pt>
                <c:pt idx="133">
                  <c:v>3.751930219940737E-2</c:v>
                </c:pt>
                <c:pt idx="134">
                  <c:v>3.9185515269390528E-2</c:v>
                </c:pt>
                <c:pt idx="135">
                  <c:v>4.231052836640789E-2</c:v>
                </c:pt>
                <c:pt idx="136">
                  <c:v>4.051061897690908E-2</c:v>
                </c:pt>
                <c:pt idx="137">
                  <c:v>2.949737356811177E-2</c:v>
                </c:pt>
                <c:pt idx="138">
                  <c:v>1.8158202253728738E-2</c:v>
                </c:pt>
                <c:pt idx="139">
                  <c:v>1.4869100090810428E-2</c:v>
                </c:pt>
                <c:pt idx="140">
                  <c:v>1.6161501806243116E-2</c:v>
                </c:pt>
                <c:pt idx="141">
                  <c:v>1.7915242249204291E-2</c:v>
                </c:pt>
                <c:pt idx="142">
                  <c:v>2.1123046162651291E-2</c:v>
                </c:pt>
                <c:pt idx="143">
                  <c:v>3.3142183092086094E-2</c:v>
                </c:pt>
                <c:pt idx="144">
                  <c:v>3.031678773204197E-2</c:v>
                </c:pt>
                <c:pt idx="145">
                  <c:v>1.9321896896622486E-2</c:v>
                </c:pt>
                <c:pt idx="146">
                  <c:v>1.6448264050519513E-2</c:v>
                </c:pt>
                <c:pt idx="147">
                  <c:v>1.6402395235741767E-2</c:v>
                </c:pt>
                <c:pt idx="148">
                  <c:v>1.7337404766010978E-2</c:v>
                </c:pt>
                <c:pt idx="149">
                  <c:v>4.5647798112615642E-2</c:v>
                </c:pt>
                <c:pt idx="150">
                  <c:v>4.9466022735302741E-2</c:v>
                </c:pt>
                <c:pt idx="151">
                  <c:v>2.9543064491190592E-2</c:v>
                </c:pt>
                <c:pt idx="152">
                  <c:v>3.1832756968717478E-2</c:v>
                </c:pt>
                <c:pt idx="153">
                  <c:v>3.4478170332786849E-2</c:v>
                </c:pt>
                <c:pt idx="154">
                  <c:v>3.6570873843691634E-2</c:v>
                </c:pt>
                <c:pt idx="155">
                  <c:v>3.9427549289383357E-2</c:v>
                </c:pt>
                <c:pt idx="156">
                  <c:v>4.0919026161813171E-2</c:v>
                </c:pt>
                <c:pt idx="157">
                  <c:v>4.9334566884347508E-2</c:v>
                </c:pt>
                <c:pt idx="158">
                  <c:v>0.11407475460346843</c:v>
                </c:pt>
                <c:pt idx="159">
                  <c:v>1.8018377213722236E-2</c:v>
                </c:pt>
                <c:pt idx="160">
                  <c:v>2.0425207650689614E-2</c:v>
                </c:pt>
              </c:numCache>
            </c:numRef>
          </c:val>
        </c:ser>
        <c:ser>
          <c:idx val="3"/>
          <c:order val="2"/>
          <c:tx>
            <c:v>Gold</c:v>
          </c:tx>
          <c:spPr>
            <a:solidFill>
              <a:srgbClr val="808080"/>
            </a:solidFill>
            <a:ln w="25400">
              <a:noFill/>
            </a:ln>
          </c:spPr>
          <c:cat>
            <c:numRef>
              <c:f>TableUK7!$A$9:$A$169</c:f>
              <c:numCache>
                <c:formatCode>General</c:formatCode>
                <c:ptCount val="161"/>
                <c:pt idx="0">
                  <c:v>1810</c:v>
                </c:pt>
                <c:pt idx="1">
                  <c:v>1815</c:v>
                </c:pt>
                <c:pt idx="2">
                  <c:v>1820</c:v>
                </c:pt>
                <c:pt idx="3">
                  <c:v>1830</c:v>
                </c:pt>
                <c:pt idx="4">
                  <c:v>1840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</c:numCache>
            </c:numRef>
          </c:cat>
          <c:val>
            <c:numRef>
              <c:f>TableUK7!$D$9:$D$169</c:f>
              <c:numCache>
                <c:formatCode>0%</c:formatCode>
                <c:ptCount val="161"/>
                <c:pt idx="0">
                  <c:v>9.1386728284842504E-3</c:v>
                </c:pt>
                <c:pt idx="1">
                  <c:v>9.1386728284842504E-3</c:v>
                </c:pt>
                <c:pt idx="2">
                  <c:v>1.7111017905012918E-2</c:v>
                </c:pt>
                <c:pt idx="3">
                  <c:v>2.62008358642499E-2</c:v>
                </c:pt>
                <c:pt idx="4">
                  <c:v>8.3541631041702449E-3</c:v>
                </c:pt>
                <c:pt idx="5">
                  <c:v>2.0376878193341892E-2</c:v>
                </c:pt>
                <c:pt idx="6">
                  <c:v>1.482668893744004E-2</c:v>
                </c:pt>
                <c:pt idx="7">
                  <c:v>1.4223349336472227E-2</c:v>
                </c:pt>
                <c:pt idx="8">
                  <c:v>2.5455397754819156E-2</c:v>
                </c:pt>
                <c:pt idx="9">
                  <c:v>2.4700165069542864E-2</c:v>
                </c:pt>
                <c:pt idx="10">
                  <c:v>1.9940624094029403E-2</c:v>
                </c:pt>
                <c:pt idx="11">
                  <c:v>1.597463267369334E-2</c:v>
                </c:pt>
                <c:pt idx="12">
                  <c:v>1.9764967701633128E-2</c:v>
                </c:pt>
                <c:pt idx="13">
                  <c:v>1.6915094167951263E-2</c:v>
                </c:pt>
                <c:pt idx="14">
                  <c:v>1.5143644559609386E-2</c:v>
                </c:pt>
                <c:pt idx="15">
                  <c:v>1.5629547142924513E-2</c:v>
                </c:pt>
                <c:pt idx="16">
                  <c:v>1.5589527305116218E-2</c:v>
                </c:pt>
                <c:pt idx="17">
                  <c:v>2.28154947169718E-2</c:v>
                </c:pt>
                <c:pt idx="18">
                  <c:v>2.2235761423455701E-2</c:v>
                </c:pt>
                <c:pt idx="19">
                  <c:v>1.9429635438262743E-2</c:v>
                </c:pt>
                <c:pt idx="20">
                  <c:v>2.0144613159797538E-2</c:v>
                </c:pt>
                <c:pt idx="21">
                  <c:v>2.1558622507578461E-2</c:v>
                </c:pt>
                <c:pt idx="22">
                  <c:v>1.9366795483860368E-2</c:v>
                </c:pt>
                <c:pt idx="23">
                  <c:v>1.8141421433030283E-2</c:v>
                </c:pt>
                <c:pt idx="24">
                  <c:v>1.8306192868817728E-2</c:v>
                </c:pt>
                <c:pt idx="25">
                  <c:v>1.9866524844471656E-2</c:v>
                </c:pt>
                <c:pt idx="26">
                  <c:v>2.4193967984182871E-2</c:v>
                </c:pt>
                <c:pt idx="27">
                  <c:v>2.140614000489283E-2</c:v>
                </c:pt>
                <c:pt idx="28">
                  <c:v>2.0578350496935714E-2</c:v>
                </c:pt>
                <c:pt idx="29">
                  <c:v>2.8776676050936423E-2</c:v>
                </c:pt>
                <c:pt idx="30">
                  <c:v>2.360459462360838E-2</c:v>
                </c:pt>
                <c:pt idx="31">
                  <c:v>2.0043462023731702E-2</c:v>
                </c:pt>
                <c:pt idx="32">
                  <c:v>1.7295806531696621E-2</c:v>
                </c:pt>
                <c:pt idx="33">
                  <c:v>1.7752514939616448E-2</c:v>
                </c:pt>
                <c:pt idx="34">
                  <c:v>1.8788644826290442E-2</c:v>
                </c:pt>
                <c:pt idx="35">
                  <c:v>1.9928480273899013E-2</c:v>
                </c:pt>
                <c:pt idx="36">
                  <c:v>1.6815541636967499E-2</c:v>
                </c:pt>
                <c:pt idx="37">
                  <c:v>1.6758116154181678E-2</c:v>
                </c:pt>
                <c:pt idx="38">
                  <c:v>1.4901715068892997E-2</c:v>
                </c:pt>
                <c:pt idx="39">
                  <c:v>1.4753083754335967E-2</c:v>
                </c:pt>
                <c:pt idx="40">
                  <c:v>1.4637579169598874E-2</c:v>
                </c:pt>
                <c:pt idx="41">
                  <c:v>1.6798277099784636E-2</c:v>
                </c:pt>
                <c:pt idx="42">
                  <c:v>1.7802197802197803E-2</c:v>
                </c:pt>
                <c:pt idx="43">
                  <c:v>1.793002915451895E-2</c:v>
                </c:pt>
                <c:pt idx="44">
                  <c:v>2.1789617486338796E-2</c:v>
                </c:pt>
                <c:pt idx="45">
                  <c:v>2.4234354194407458E-2</c:v>
                </c:pt>
                <c:pt idx="46">
                  <c:v>2.7237354085603113E-2</c:v>
                </c:pt>
                <c:pt idx="47">
                  <c:v>2.0828105395232121E-2</c:v>
                </c:pt>
                <c:pt idx="48">
                  <c:v>1.8593563766388561E-2</c:v>
                </c:pt>
                <c:pt idx="49">
                  <c:v>1.7118644067796611E-2</c:v>
                </c:pt>
                <c:pt idx="50">
                  <c:v>1.7388919363686233E-2</c:v>
                </c:pt>
                <c:pt idx="51">
                  <c:v>1.8736141906873609E-2</c:v>
                </c:pt>
                <c:pt idx="52">
                  <c:v>1.8221494817239496E-2</c:v>
                </c:pt>
                <c:pt idx="53">
                  <c:v>1.787493082457111E-2</c:v>
                </c:pt>
                <c:pt idx="54">
                  <c:v>1.8075639599555063E-2</c:v>
                </c:pt>
                <c:pt idx="55">
                  <c:v>1.8060735215769844E-2</c:v>
                </c:pt>
                <c:pt idx="56">
                  <c:v>1.6414141414141416E-2</c:v>
                </c:pt>
                <c:pt idx="57">
                  <c:v>1.6184971098265898E-2</c:v>
                </c:pt>
                <c:pt idx="58">
                  <c:v>1.8021201413427564E-2</c:v>
                </c:pt>
                <c:pt idx="59">
                  <c:v>1.7842942345924453E-2</c:v>
                </c:pt>
                <c:pt idx="60">
                  <c:v>1.6943521594684388E-2</c:v>
                </c:pt>
                <c:pt idx="61">
                  <c:v>1.6925182481751826E-2</c:v>
                </c:pt>
                <c:pt idx="62">
                  <c:v>1.623263888888889E-2</c:v>
                </c:pt>
                <c:pt idx="63">
                  <c:v>1.5203695926081477E-2</c:v>
                </c:pt>
                <c:pt idx="64">
                  <c:v>1.8719412724306689E-2</c:v>
                </c:pt>
                <c:pt idx="65">
                  <c:v>2.0068376068376071E-2</c:v>
                </c:pt>
                <c:pt idx="66">
                  <c:v>1.5462468372223785E-2</c:v>
                </c:pt>
                <c:pt idx="67">
                  <c:v>1.2754735075521459E-2</c:v>
                </c:pt>
                <c:pt idx="68">
                  <c:v>1.3703781073741381E-2</c:v>
                </c:pt>
                <c:pt idx="69">
                  <c:v>1.645324020178502E-2</c:v>
                </c:pt>
                <c:pt idx="70">
                  <c:v>2.2088812654850392E-2</c:v>
                </c:pt>
                <c:pt idx="71">
                  <c:v>2.9435015112764473E-2</c:v>
                </c:pt>
                <c:pt idx="72">
                  <c:v>3.0880195599022005E-2</c:v>
                </c:pt>
                <c:pt idx="73">
                  <c:v>3.1130908191041824E-2</c:v>
                </c:pt>
                <c:pt idx="74">
                  <c:v>3.0479864962623584E-2</c:v>
                </c:pt>
                <c:pt idx="75">
                  <c:v>3.4266886326194394E-2</c:v>
                </c:pt>
                <c:pt idx="76">
                  <c:v>3.5893719806763286E-2</c:v>
                </c:pt>
                <c:pt idx="77">
                  <c:v>3.3852052322958952E-2</c:v>
                </c:pt>
                <c:pt idx="78">
                  <c:v>3.636770297472601E-2</c:v>
                </c:pt>
                <c:pt idx="79">
                  <c:v>3.2478443510944068E-2</c:v>
                </c:pt>
                <c:pt idx="80">
                  <c:v>3.5994430262241819E-2</c:v>
                </c:pt>
                <c:pt idx="81">
                  <c:v>3.44597927972373E-2</c:v>
                </c:pt>
                <c:pt idx="82">
                  <c:v>3.2551173240139793E-2</c:v>
                </c:pt>
                <c:pt idx="83">
                  <c:v>4.2238698875867016E-2</c:v>
                </c:pt>
                <c:pt idx="84">
                  <c:v>4.3306196291270915E-2</c:v>
                </c:pt>
                <c:pt idx="85">
                  <c:v>4.1872027669693029E-2</c:v>
                </c:pt>
                <c:pt idx="86">
                  <c:v>4.5839210155148094E-2</c:v>
                </c:pt>
                <c:pt idx="87">
                  <c:v>6.174831892411143E-2</c:v>
                </c:pt>
                <c:pt idx="88">
                  <c:v>6.2385321100917428E-2</c:v>
                </c:pt>
                <c:pt idx="89">
                  <c:v>3.6833855799373046E-2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25792"/>
        <c:axId val="113435776"/>
      </c:areaChart>
      <c:catAx>
        <c:axId val="1134257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435776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113435776"/>
        <c:scaling>
          <c:orientation val="minMax"/>
          <c:max val="0.2"/>
          <c:min val="0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lgDash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425792"/>
        <c:crosses val="autoZero"/>
        <c:crossBetween val="midCat"/>
        <c:minorUnit val="2.0000000000000004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96662357503804"/>
          <c:y val="0.16457495687225601"/>
          <c:w val="0.27694605711599501"/>
          <c:h val="0.232505679197909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700"/>
              <a:t>Balance</a:t>
            </a:r>
            <a:r>
              <a:rPr lang="fr-FR" sz="1700" baseline="0"/>
              <a:t> sheet, Banque de France (% national income)</a:t>
            </a:r>
            <a:r>
              <a:rPr lang="fr-FR" sz="1700"/>
              <a:t>, 1900-2010</a:t>
            </a:r>
          </a:p>
        </c:rich>
      </c:tx>
      <c:layout>
        <c:manualLayout>
          <c:xMode val="edge"/>
          <c:yMode val="edge"/>
          <c:x val="0.131892936890351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545422493830117E-2"/>
          <c:y val="6.3772048846675713E-2"/>
          <c:w val="0.88927218239511097"/>
          <c:h val="0.87712487403282813"/>
        </c:manualLayout>
      </c:layout>
      <c:areaChart>
        <c:grouping val="stacked"/>
        <c:varyColors val="0"/>
        <c:ser>
          <c:idx val="1"/>
          <c:order val="0"/>
          <c:tx>
            <c:v>Government debt</c:v>
          </c:tx>
          <c:spPr>
            <a:solidFill>
              <a:srgbClr val="000000"/>
            </a:solidFill>
            <a:ln w="25400">
              <a:noFill/>
            </a:ln>
          </c:spPr>
          <c:cat>
            <c:numRef>
              <c:f>'Table FR.7'!$A$39:$A$149</c:f>
              <c:numCache>
                <c:formatCode>General</c:formatCode>
                <c:ptCount val="11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</c:numCache>
            </c:numRef>
          </c:cat>
          <c:val>
            <c:numRef>
              <c:f>'Table FR.7'!$C$39:$C$149</c:f>
              <c:numCache>
                <c:formatCode>0%</c:formatCode>
                <c:ptCount val="111"/>
                <c:pt idx="0">
                  <c:v>5.3193112685268823E-3</c:v>
                </c:pt>
                <c:pt idx="1">
                  <c:v>5.6770611541228791E-3</c:v>
                </c:pt>
                <c:pt idx="2">
                  <c:v>5.8357867875355905E-3</c:v>
                </c:pt>
                <c:pt idx="3">
                  <c:v>5.553748926741162E-3</c:v>
                </c:pt>
                <c:pt idx="4">
                  <c:v>5.4625268484270947E-3</c:v>
                </c:pt>
                <c:pt idx="5">
                  <c:v>5.4327394377185183E-3</c:v>
                </c:pt>
                <c:pt idx="6">
                  <c:v>5.4785379535140242E-3</c:v>
                </c:pt>
                <c:pt idx="7">
                  <c:v>4.9029996974319671E-3</c:v>
                </c:pt>
                <c:pt idx="8">
                  <c:v>4.9499462987012783E-3</c:v>
                </c:pt>
                <c:pt idx="9">
                  <c:v>4.7430678745580077E-3</c:v>
                </c:pt>
                <c:pt idx="10">
                  <c:v>4.7704150168712822E-3</c:v>
                </c:pt>
                <c:pt idx="11">
                  <c:v>4.4346118891685936E-3</c:v>
                </c:pt>
                <c:pt idx="12">
                  <c:v>4.5154732279515082E-3</c:v>
                </c:pt>
                <c:pt idx="13">
                  <c:v>4.5871770391023711E-3</c:v>
                </c:pt>
                <c:pt idx="14">
                  <c:v>4.9143701109619405E-3</c:v>
                </c:pt>
                <c:pt idx="15">
                  <c:v>0.13113572506802726</c:v>
                </c:pt>
                <c:pt idx="16">
                  <c:v>0.15331055220233306</c:v>
                </c:pt>
                <c:pt idx="17">
                  <c:v>0.19199944463524821</c:v>
                </c:pt>
                <c:pt idx="18">
                  <c:v>0.26789496741753144</c:v>
                </c:pt>
                <c:pt idx="19">
                  <c:v>0.25946492931876036</c:v>
                </c:pt>
                <c:pt idx="20">
                  <c:v>0.20207096781559938</c:v>
                </c:pt>
                <c:pt idx="21">
                  <c:v>0.19936905541210806</c:v>
                </c:pt>
                <c:pt idx="22">
                  <c:v>0.16711157202280269</c:v>
                </c:pt>
                <c:pt idx="23">
                  <c:v>0.14864491529525006</c:v>
                </c:pt>
                <c:pt idx="24">
                  <c:v>0.12900729979499767</c:v>
                </c:pt>
                <c:pt idx="25">
                  <c:v>0.12268222949717647</c:v>
                </c:pt>
                <c:pt idx="26">
                  <c:v>0.14035053747566439</c:v>
                </c:pt>
                <c:pt idx="27">
                  <c:v>0.10700154497794999</c:v>
                </c:pt>
                <c:pt idx="28">
                  <c:v>8.7188692691109973E-2</c:v>
                </c:pt>
                <c:pt idx="29">
                  <c:v>2.5332048022873224E-2</c:v>
                </c:pt>
                <c:pt idx="30">
                  <c:v>2.5168763871358989E-2</c:v>
                </c:pt>
                <c:pt idx="31">
                  <c:v>2.6065016229806538E-2</c:v>
                </c:pt>
                <c:pt idx="32">
                  <c:v>3.6020945250916078E-2</c:v>
                </c:pt>
                <c:pt idx="33">
                  <c:v>3.5836610714732195E-2</c:v>
                </c:pt>
                <c:pt idx="34">
                  <c:v>3.6749417851616388E-2</c:v>
                </c:pt>
                <c:pt idx="35">
                  <c:v>3.6767999800418436E-2</c:v>
                </c:pt>
                <c:pt idx="36">
                  <c:v>3.2166765112598535E-2</c:v>
                </c:pt>
                <c:pt idx="37">
                  <c:v>8.6542251314532748E-2</c:v>
                </c:pt>
                <c:pt idx="38">
                  <c:v>0.12784090863683287</c:v>
                </c:pt>
                <c:pt idx="39">
                  <c:v>7.9922220060140742E-2</c:v>
                </c:pt>
                <c:pt idx="40">
                  <c:v>0.18541423356397352</c:v>
                </c:pt>
                <c:pt idx="41">
                  <c:v>0.58383212027050424</c:v>
                </c:pt>
                <c:pt idx="42">
                  <c:v>0.59447886949746165</c:v>
                </c:pt>
                <c:pt idx="43">
                  <c:v>0.69616994480304217</c:v>
                </c:pt>
                <c:pt idx="44">
                  <c:v>0.87546617185867481</c:v>
                </c:pt>
                <c:pt idx="45">
                  <c:v>0.48520790884960308</c:v>
                </c:pt>
                <c:pt idx="46">
                  <c:v>0.2142688141245131</c:v>
                </c:pt>
                <c:pt idx="47">
                  <c:v>0.16929701788873344</c:v>
                </c:pt>
                <c:pt idx="48">
                  <c:v>0.1098063317273191</c:v>
                </c:pt>
                <c:pt idx="49">
                  <c:v>9.052730210941394E-2</c:v>
                </c:pt>
                <c:pt idx="50">
                  <c:v>7.8460392488739081E-2</c:v>
                </c:pt>
                <c:pt idx="51">
                  <c:v>5.5267348142898701E-2</c:v>
                </c:pt>
                <c:pt idx="52">
                  <c:v>4.8605841322552343E-2</c:v>
                </c:pt>
                <c:pt idx="53">
                  <c:v>5.1148810790670164E-2</c:v>
                </c:pt>
                <c:pt idx="54">
                  <c:v>5.4690860435387345E-2</c:v>
                </c:pt>
                <c:pt idx="55">
                  <c:v>4.698266381068332E-2</c:v>
                </c:pt>
                <c:pt idx="56">
                  <c:v>3.8404413558827608E-2</c:v>
                </c:pt>
                <c:pt idx="57">
                  <c:v>2.9876730341425066E-2</c:v>
                </c:pt>
                <c:pt idx="58">
                  <c:v>4.713372213363231E-2</c:v>
                </c:pt>
                <c:pt idx="59">
                  <c:v>4.5901714172327003E-2</c:v>
                </c:pt>
                <c:pt idx="60">
                  <c:v>3.4012212165527377E-2</c:v>
                </c:pt>
                <c:pt idx="61">
                  <c:v>2.8378364022253633E-2</c:v>
                </c:pt>
                <c:pt idx="62">
                  <c:v>2.5745136732890823E-2</c:v>
                </c:pt>
                <c:pt idx="63">
                  <c:v>2.5817848528947442E-2</c:v>
                </c:pt>
                <c:pt idx="64">
                  <c:v>2.3424615033967748E-2</c:v>
                </c:pt>
                <c:pt idx="65">
                  <c:v>2.1413689233842067E-2</c:v>
                </c:pt>
                <c:pt idx="66">
                  <c:v>1.951094274009579E-2</c:v>
                </c:pt>
                <c:pt idx="67">
                  <c:v>1.7808607720937373E-2</c:v>
                </c:pt>
                <c:pt idx="68">
                  <c:v>1.6093311084907073E-2</c:v>
                </c:pt>
                <c:pt idx="69">
                  <c:v>1.3389882824310372E-2</c:v>
                </c:pt>
                <c:pt idx="70">
                  <c:v>1.201745370531225E-2</c:v>
                </c:pt>
                <c:pt idx="71">
                  <c:v>1.0731912184955637E-2</c:v>
                </c:pt>
                <c:pt idx="72">
                  <c:v>9.4828973697427023E-3</c:v>
                </c:pt>
                <c:pt idx="73">
                  <c:v>9.8458767214242345E-3</c:v>
                </c:pt>
                <c:pt idx="74">
                  <c:v>1.1933798886815913E-2</c:v>
                </c:pt>
                <c:pt idx="75">
                  <c:v>1.4021721052207593E-2</c:v>
                </c:pt>
                <c:pt idx="76">
                  <c:v>1.6109643217599272E-2</c:v>
                </c:pt>
                <c:pt idx="77">
                  <c:v>1.8197565382990954E-2</c:v>
                </c:pt>
                <c:pt idx="78">
                  <c:v>2.095064890806107E-2</c:v>
                </c:pt>
                <c:pt idx="79">
                  <c:v>2.0528049280574924E-2</c:v>
                </c:pt>
                <c:pt idx="80">
                  <c:v>2.1621031320112762E-2</c:v>
                </c:pt>
                <c:pt idx="81">
                  <c:v>2.1012352204737714E-2</c:v>
                </c:pt>
                <c:pt idx="82">
                  <c:v>1.9989438295214258E-2</c:v>
                </c:pt>
                <c:pt idx="83">
                  <c:v>2.0180267416329001E-2</c:v>
                </c:pt>
                <c:pt idx="84">
                  <c:v>1.9388210267296355E-2</c:v>
                </c:pt>
                <c:pt idx="85">
                  <c:v>1.794159618766638E-2</c:v>
                </c:pt>
                <c:pt idx="86">
                  <c:v>1.5972297567036053E-2</c:v>
                </c:pt>
                <c:pt idx="87">
                  <c:v>1.6013738122784602E-2</c:v>
                </c:pt>
                <c:pt idx="88">
                  <c:v>1.5158975960799579E-2</c:v>
                </c:pt>
                <c:pt idx="89">
                  <c:v>1.3606945230455341E-2</c:v>
                </c:pt>
                <c:pt idx="90">
                  <c:v>1.2562381267257901E-2</c:v>
                </c:pt>
                <c:pt idx="91">
                  <c:v>1.1637984149149468E-2</c:v>
                </c:pt>
                <c:pt idx="92">
                  <c:v>1.1439617722698612E-2</c:v>
                </c:pt>
                <c:pt idx="93">
                  <c:v>1.1848712379710065E-2</c:v>
                </c:pt>
                <c:pt idx="94">
                  <c:v>9.3329703323459124E-3</c:v>
                </c:pt>
                <c:pt idx="95">
                  <c:v>5.6099539592956776E-3</c:v>
                </c:pt>
                <c:pt idx="96">
                  <c:v>5.3561844252455505E-3</c:v>
                </c:pt>
                <c:pt idx="97">
                  <c:v>4.6875300788354899E-3</c:v>
                </c:pt>
                <c:pt idx="98">
                  <c:v>4.0048637258790955E-3</c:v>
                </c:pt>
                <c:pt idx="99">
                  <c:v>3.5228030395668031E-3</c:v>
                </c:pt>
                <c:pt idx="100">
                  <c:v>3.1287650503454816E-3</c:v>
                </c:pt>
                <c:pt idx="101">
                  <c:v>2.8895342451834239E-3</c:v>
                </c:pt>
                <c:pt idx="102">
                  <c:v>2.5661359728963292E-3</c:v>
                </c:pt>
                <c:pt idx="103">
                  <c:v>2.9600677178910351E-3</c:v>
                </c:pt>
                <c:pt idx="104">
                  <c:v>3.6369102272401548E-3</c:v>
                </c:pt>
                <c:pt idx="105">
                  <c:v>4.1176843081193503E-3</c:v>
                </c:pt>
                <c:pt idx="106">
                  <c:v>6.7707122250677838E-3</c:v>
                </c:pt>
                <c:pt idx="107">
                  <c:v>9.9250243651371802E-3</c:v>
                </c:pt>
                <c:pt idx="108">
                  <c:v>1.404224971103952E-2</c:v>
                </c:pt>
                <c:pt idx="109">
                  <c:v>1.9736746787209693E-2</c:v>
                </c:pt>
                <c:pt idx="110">
                  <c:v>2.4494979175683045E-2</c:v>
                </c:pt>
              </c:numCache>
            </c:numRef>
          </c:val>
        </c:ser>
        <c:ser>
          <c:idx val="0"/>
          <c:order val="1"/>
          <c:tx>
            <c:v>Other financial assets</c:v>
          </c:tx>
          <c:spPr>
            <a:solidFill>
              <a:srgbClr val="C0C0C0"/>
            </a:solidFill>
            <a:ln w="25400">
              <a:noFill/>
            </a:ln>
          </c:spPr>
          <c:cat>
            <c:numRef>
              <c:f>'Table FR.7'!$A$39:$A$149</c:f>
              <c:numCache>
                <c:formatCode>General</c:formatCode>
                <c:ptCount val="11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</c:numCache>
            </c:numRef>
          </c:cat>
          <c:val>
            <c:numRef>
              <c:f>'Table FR.7'!$D$39:$D$149</c:f>
              <c:numCache>
                <c:formatCode>0%</c:formatCode>
                <c:ptCount val="111"/>
                <c:pt idx="0">
                  <c:v>8.4516381221804521E-2</c:v>
                </c:pt>
                <c:pt idx="1">
                  <c:v>7.870742137875264E-2</c:v>
                </c:pt>
                <c:pt idx="2">
                  <c:v>7.7541611838190166E-2</c:v>
                </c:pt>
                <c:pt idx="3">
                  <c:v>7.7236934461131765E-2</c:v>
                </c:pt>
                <c:pt idx="4">
                  <c:v>7.8693279584508655E-2</c:v>
                </c:pt>
                <c:pt idx="5">
                  <c:v>7.3513801094841888E-2</c:v>
                </c:pt>
                <c:pt idx="6">
                  <c:v>7.9493249166815494E-2</c:v>
                </c:pt>
                <c:pt idx="7">
                  <c:v>7.8221113383732332E-2</c:v>
                </c:pt>
                <c:pt idx="8">
                  <c:v>7.2753895603514696E-2</c:v>
                </c:pt>
                <c:pt idx="9">
                  <c:v>6.4859406749738224E-2</c:v>
                </c:pt>
                <c:pt idx="10">
                  <c:v>7.0405328283790994E-2</c:v>
                </c:pt>
                <c:pt idx="11">
                  <c:v>7.0104410281139853E-2</c:v>
                </c:pt>
                <c:pt idx="12">
                  <c:v>6.6610765724651438E-2</c:v>
                </c:pt>
                <c:pt idx="13">
                  <c:v>7.6915208083837561E-2</c:v>
                </c:pt>
                <c:pt idx="14">
                  <c:v>8.4199964991607965E-2</c:v>
                </c:pt>
                <c:pt idx="15">
                  <c:v>0.1057586367696939</c:v>
                </c:pt>
                <c:pt idx="16">
                  <c:v>8.2396289421316063E-2</c:v>
                </c:pt>
                <c:pt idx="17">
                  <c:v>9.6024451621927936E-2</c:v>
                </c:pt>
                <c:pt idx="18">
                  <c:v>0.10596694012559357</c:v>
                </c:pt>
                <c:pt idx="19">
                  <c:v>8.5421535388731928E-2</c:v>
                </c:pt>
                <c:pt idx="20">
                  <c:v>6.4671050007551592E-2</c:v>
                </c:pt>
                <c:pt idx="21">
                  <c:v>6.4526455898629778E-2</c:v>
                </c:pt>
                <c:pt idx="22">
                  <c:v>5.9356716971800401E-2</c:v>
                </c:pt>
                <c:pt idx="23">
                  <c:v>5.3569196028486782E-2</c:v>
                </c:pt>
                <c:pt idx="24">
                  <c:v>6.0487888639574432E-2</c:v>
                </c:pt>
                <c:pt idx="25">
                  <c:v>6.2945748073171728E-2</c:v>
                </c:pt>
                <c:pt idx="26">
                  <c:v>4.7158436750772449E-2</c:v>
                </c:pt>
                <c:pt idx="27">
                  <c:v>9.2934566934373616E-2</c:v>
                </c:pt>
                <c:pt idx="28">
                  <c:v>0.12482147363022621</c:v>
                </c:pt>
                <c:pt idx="29">
                  <c:v>0.10887885255658675</c:v>
                </c:pt>
                <c:pt idx="30">
                  <c:v>0.11610217876801396</c:v>
                </c:pt>
                <c:pt idx="31">
                  <c:v>0.12007992595598374</c:v>
                </c:pt>
                <c:pt idx="32">
                  <c:v>7.7526515932385243E-2</c:v>
                </c:pt>
                <c:pt idx="33">
                  <c:v>5.5194435404922366E-2</c:v>
                </c:pt>
                <c:pt idx="34">
                  <c:v>5.5457481458210341E-2</c:v>
                </c:pt>
                <c:pt idx="35">
                  <c:v>5.2958128451661785E-2</c:v>
                </c:pt>
                <c:pt idx="36">
                  <c:v>0.10212498232567105</c:v>
                </c:pt>
                <c:pt idx="37">
                  <c:v>5.9243350163968186E-2</c:v>
                </c:pt>
                <c:pt idx="38">
                  <c:v>5.0624332439702061E-2</c:v>
                </c:pt>
                <c:pt idx="39">
                  <c:v>4.1011214500940765E-2</c:v>
                </c:pt>
                <c:pt idx="40">
                  <c:v>6.9861206609065724E-2</c:v>
                </c:pt>
                <c:pt idx="41">
                  <c:v>5.9886090312802231E-2</c:v>
                </c:pt>
                <c:pt idx="42">
                  <c:v>4.9910974016538746E-2</c:v>
                </c:pt>
                <c:pt idx="43">
                  <c:v>5.2350875540247727E-2</c:v>
                </c:pt>
                <c:pt idx="44">
                  <c:v>5.1160891105919454E-2</c:v>
                </c:pt>
                <c:pt idx="45">
                  <c:v>4.8088593692897093E-2</c:v>
                </c:pt>
                <c:pt idx="46">
                  <c:v>3.7451693288321687E-2</c:v>
                </c:pt>
                <c:pt idx="47">
                  <c:v>4.6712960331769665E-2</c:v>
                </c:pt>
                <c:pt idx="48">
                  <c:v>4.6741199223553132E-2</c:v>
                </c:pt>
                <c:pt idx="49">
                  <c:v>5.9148748958184311E-2</c:v>
                </c:pt>
                <c:pt idx="50">
                  <c:v>7.6548681787180856E-2</c:v>
                </c:pt>
                <c:pt idx="51">
                  <c:v>8.5288102115398876E-2</c:v>
                </c:pt>
                <c:pt idx="52">
                  <c:v>9.0770565796529867E-2</c:v>
                </c:pt>
                <c:pt idx="53">
                  <c:v>9.5404804434441992E-2</c:v>
                </c:pt>
                <c:pt idx="54">
                  <c:v>9.5561156744177533E-2</c:v>
                </c:pt>
                <c:pt idx="55">
                  <c:v>0.10747870398480913</c:v>
                </c:pt>
                <c:pt idx="56">
                  <c:v>0.11407236165481403</c:v>
                </c:pt>
                <c:pt idx="57">
                  <c:v>0.12264678895874169</c:v>
                </c:pt>
                <c:pt idx="58">
                  <c:v>0.10779044946169845</c:v>
                </c:pt>
                <c:pt idx="59">
                  <c:v>8.9235090252470589E-2</c:v>
                </c:pt>
                <c:pt idx="60">
                  <c:v>8.7238310304769751E-2</c:v>
                </c:pt>
                <c:pt idx="61">
                  <c:v>9.5620258878950593E-2</c:v>
                </c:pt>
                <c:pt idx="62">
                  <c:v>0.10210119344683372</c:v>
                </c:pt>
                <c:pt idx="63">
                  <c:v>0.10414758229598955</c:v>
                </c:pt>
                <c:pt idx="64">
                  <c:v>0.10574446549762642</c:v>
                </c:pt>
                <c:pt idx="65">
                  <c:v>0.11033600002786695</c:v>
                </c:pt>
                <c:pt idx="66">
                  <c:v>0.11039566299763449</c:v>
                </c:pt>
                <c:pt idx="67">
                  <c:v>0.10809833379696593</c:v>
                </c:pt>
                <c:pt idx="68">
                  <c:v>0.10486988439102687</c:v>
                </c:pt>
                <c:pt idx="69">
                  <c:v>0.1167185837808155</c:v>
                </c:pt>
                <c:pt idx="70">
                  <c:v>0.10426430909266095</c:v>
                </c:pt>
                <c:pt idx="71">
                  <c:v>9.6889961425772358E-2</c:v>
                </c:pt>
                <c:pt idx="72">
                  <c:v>9.6474054214656491E-2</c:v>
                </c:pt>
                <c:pt idx="73">
                  <c:v>0.11558283304019901</c:v>
                </c:pt>
                <c:pt idx="74">
                  <c:v>0.13349245821312739</c:v>
                </c:pt>
                <c:pt idx="75">
                  <c:v>0.15140208338605576</c:v>
                </c:pt>
                <c:pt idx="76">
                  <c:v>0.16931170855898414</c:v>
                </c:pt>
                <c:pt idx="77">
                  <c:v>0.18722133373191252</c:v>
                </c:pt>
                <c:pt idx="78">
                  <c:v>0.21324831151252896</c:v>
                </c:pt>
                <c:pt idx="79">
                  <c:v>0.19983435660221113</c:v>
                </c:pt>
                <c:pt idx="80">
                  <c:v>0.1933084965565543</c:v>
                </c:pt>
                <c:pt idx="81">
                  <c:v>0.1839171829978804</c:v>
                </c:pt>
                <c:pt idx="82">
                  <c:v>0.17730574115218625</c:v>
                </c:pt>
                <c:pt idx="83">
                  <c:v>0.17703281206839686</c:v>
                </c:pt>
                <c:pt idx="84">
                  <c:v>0.17158583105306455</c:v>
                </c:pt>
                <c:pt idx="85">
                  <c:v>0.16430891426285996</c:v>
                </c:pt>
                <c:pt idx="86">
                  <c:v>0.14855456861194399</c:v>
                </c:pt>
                <c:pt idx="87">
                  <c:v>0.15001087333450366</c:v>
                </c:pt>
                <c:pt idx="88">
                  <c:v>0.14415542512860724</c:v>
                </c:pt>
                <c:pt idx="89">
                  <c:v>0.13048607498658657</c:v>
                </c:pt>
                <c:pt idx="90">
                  <c:v>0.12327473115097798</c:v>
                </c:pt>
                <c:pt idx="91">
                  <c:v>0.115551736500962</c:v>
                </c:pt>
                <c:pt idx="92">
                  <c:v>0.1153987462024086</c:v>
                </c:pt>
                <c:pt idx="93">
                  <c:v>0.11892905576475718</c:v>
                </c:pt>
                <c:pt idx="94">
                  <c:v>8.577304704415302E-2</c:v>
                </c:pt>
                <c:pt idx="95">
                  <c:v>5.5860495224045292E-2</c:v>
                </c:pt>
                <c:pt idx="96">
                  <c:v>5.3088293183099038E-2</c:v>
                </c:pt>
                <c:pt idx="97">
                  <c:v>5.502125933281117E-2</c:v>
                </c:pt>
                <c:pt idx="98">
                  <c:v>6.3529816811337986E-2</c:v>
                </c:pt>
                <c:pt idx="99">
                  <c:v>8.2769034354368776E-2</c:v>
                </c:pt>
                <c:pt idx="100">
                  <c:v>8.4162040577860309E-2</c:v>
                </c:pt>
                <c:pt idx="101">
                  <c:v>7.1402315064204802E-2</c:v>
                </c:pt>
                <c:pt idx="102">
                  <c:v>7.8473207342467821E-2</c:v>
                </c:pt>
                <c:pt idx="103">
                  <c:v>8.558792948035146E-2</c:v>
                </c:pt>
                <c:pt idx="104">
                  <c:v>8.8317248606264248E-2</c:v>
                </c:pt>
                <c:pt idx="105">
                  <c:v>9.8853891555466394E-2</c:v>
                </c:pt>
                <c:pt idx="106">
                  <c:v>0.10669596541152933</c:v>
                </c:pt>
                <c:pt idx="107">
                  <c:v>0.14187432455564997</c:v>
                </c:pt>
                <c:pt idx="108">
                  <c:v>0.22710273642939699</c:v>
                </c:pt>
                <c:pt idx="109">
                  <c:v>0.26924625597040514</c:v>
                </c:pt>
                <c:pt idx="110">
                  <c:v>0.22607714574486754</c:v>
                </c:pt>
              </c:numCache>
            </c:numRef>
          </c:val>
        </c:ser>
        <c:ser>
          <c:idx val="3"/>
          <c:order val="2"/>
          <c:tx>
            <c:v>Gold</c:v>
          </c:tx>
          <c:spPr>
            <a:solidFill>
              <a:srgbClr val="808080"/>
            </a:solidFill>
            <a:ln w="25400">
              <a:noFill/>
            </a:ln>
          </c:spPr>
          <c:cat>
            <c:numRef>
              <c:f>'Table FR.7'!$A$39:$A$149</c:f>
              <c:numCache>
                <c:formatCode>General</c:formatCode>
                <c:ptCount val="11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</c:numCache>
            </c:numRef>
          </c:cat>
          <c:val>
            <c:numRef>
              <c:f>'Table FR.7'!$F$39:$F$149</c:f>
              <c:numCache>
                <c:formatCode>0%</c:formatCode>
                <c:ptCount val="111"/>
                <c:pt idx="0">
                  <c:v>6.2432490396978318E-2</c:v>
                </c:pt>
                <c:pt idx="1">
                  <c:v>7.7714551468866105E-2</c:v>
                </c:pt>
                <c:pt idx="2">
                  <c:v>8.3328063358543661E-2</c:v>
                </c:pt>
                <c:pt idx="3">
                  <c:v>7.7536677770065052E-2</c:v>
                </c:pt>
                <c:pt idx="4">
                  <c:v>8.4681857765773819E-2</c:v>
                </c:pt>
                <c:pt idx="5">
                  <c:v>8.7003450944003094E-2</c:v>
                </c:pt>
                <c:pt idx="6">
                  <c:v>8.9748582375149835E-2</c:v>
                </c:pt>
                <c:pt idx="7">
                  <c:v>7.5015875220742295E-2</c:v>
                </c:pt>
                <c:pt idx="8">
                  <c:v>8.608616864118554E-2</c:v>
                </c:pt>
                <c:pt idx="9">
                  <c:v>9.7775932149480771E-2</c:v>
                </c:pt>
                <c:pt idx="10">
                  <c:v>9.0084655819843817E-2</c:v>
                </c:pt>
                <c:pt idx="11">
                  <c:v>7.6085110485787311E-2</c:v>
                </c:pt>
                <c:pt idx="12">
                  <c:v>7.0845912337946959E-2</c:v>
                </c:pt>
                <c:pt idx="13">
                  <c:v>7.364029032685751E-2</c:v>
                </c:pt>
                <c:pt idx="14">
                  <c:v>9.1676661313808236E-2</c:v>
                </c:pt>
                <c:pt idx="15">
                  <c:v>8.4154201724769312E-2</c:v>
                </c:pt>
                <c:pt idx="16">
                  <c:v>7.9786999996043731E-2</c:v>
                </c:pt>
                <c:pt idx="17">
                  <c:v>4.6823901103435879E-2</c:v>
                </c:pt>
                <c:pt idx="18">
                  <c:v>4.2450133726287607E-2</c:v>
                </c:pt>
                <c:pt idx="19">
                  <c:v>3.4292249367417767E-2</c:v>
                </c:pt>
                <c:pt idx="20">
                  <c:v>2.3871822253794157E-2</c:v>
                </c:pt>
                <c:pt idx="21">
                  <c:v>2.3227426818627158E-2</c:v>
                </c:pt>
                <c:pt idx="22">
                  <c:v>2.1727806516703602E-2</c:v>
                </c:pt>
                <c:pt idx="23">
                  <c:v>1.9745417841717943E-2</c:v>
                </c:pt>
                <c:pt idx="24">
                  <c:v>1.7192947218421042E-2</c:v>
                </c:pt>
                <c:pt idx="25">
                  <c:v>1.5543668356301806E-2</c:v>
                </c:pt>
                <c:pt idx="26">
                  <c:v>1.2478268386086852E-2</c:v>
                </c:pt>
                <c:pt idx="27">
                  <c:v>1.2123749598133553E-2</c:v>
                </c:pt>
                <c:pt idx="28">
                  <c:v>1.1163497219436163E-2</c:v>
                </c:pt>
                <c:pt idx="29">
                  <c:v>0.10334917446561452</c:v>
                </c:pt>
                <c:pt idx="30">
                  <c:v>0.12826886186353398</c:v>
                </c:pt>
                <c:pt idx="31">
                  <c:v>0.17507805267547832</c:v>
                </c:pt>
                <c:pt idx="32">
                  <c:v>0.28195980839781554</c:v>
                </c:pt>
                <c:pt idx="33">
                  <c:v>0.29649190259635161</c:v>
                </c:pt>
                <c:pt idx="34">
                  <c:v>0.30959398019578238</c:v>
                </c:pt>
                <c:pt idx="35">
                  <c:v>0.32567582331009287</c:v>
                </c:pt>
                <c:pt idx="36">
                  <c:v>0.20769585679681499</c:v>
                </c:pt>
                <c:pt idx="37">
                  <c:v>0.17216324851285089</c:v>
                </c:pt>
                <c:pt idx="38">
                  <c:v>0.1458711021133316</c:v>
                </c:pt>
                <c:pt idx="39">
                  <c:v>0.20456815298133468</c:v>
                </c:pt>
                <c:pt idx="40">
                  <c:v>0.23417519983105151</c:v>
                </c:pt>
                <c:pt idx="41">
                  <c:v>0.20832309272393595</c:v>
                </c:pt>
                <c:pt idx="42">
                  <c:v>0.1824709856168204</c:v>
                </c:pt>
                <c:pt idx="43">
                  <c:v>0.16594343520663299</c:v>
                </c:pt>
                <c:pt idx="44">
                  <c:v>0.15318753131893695</c:v>
                </c:pt>
                <c:pt idx="45">
                  <c:v>7.1792096970958244E-2</c:v>
                </c:pt>
                <c:pt idx="46">
                  <c:v>4.0478611089289657E-2</c:v>
                </c:pt>
                <c:pt idx="47">
                  <c:v>2.3665487356146004E-2</c:v>
                </c:pt>
                <c:pt idx="48">
                  <c:v>8.3743571598863687E-3</c:v>
                </c:pt>
                <c:pt idx="49">
                  <c:v>6.6560798929436778E-3</c:v>
                </c:pt>
                <c:pt idx="50">
                  <c:v>5.6703253781383361E-3</c:v>
                </c:pt>
                <c:pt idx="51">
                  <c:v>1.638541975693569E-2</c:v>
                </c:pt>
                <c:pt idx="52">
                  <c:v>1.4140701898208135E-2</c:v>
                </c:pt>
                <c:pt idx="53">
                  <c:v>1.4188127308470475E-2</c:v>
                </c:pt>
                <c:pt idx="54">
                  <c:v>1.3407557754127495E-2</c:v>
                </c:pt>
                <c:pt idx="55">
                  <c:v>1.2452111876445165E-2</c:v>
                </c:pt>
                <c:pt idx="56">
                  <c:v>1.6979948077334578E-2</c:v>
                </c:pt>
                <c:pt idx="57">
                  <c:v>1.502966684989801E-2</c:v>
                </c:pt>
                <c:pt idx="58">
                  <c:v>8.7160658045096016E-3</c:v>
                </c:pt>
                <c:pt idx="59">
                  <c:v>1.1618252565791678E-2</c:v>
                </c:pt>
                <c:pt idx="60">
                  <c:v>1.5481092376613451E-2</c:v>
                </c:pt>
                <c:pt idx="61">
                  <c:v>1.4315790229967413E-2</c:v>
                </c:pt>
                <c:pt idx="62">
                  <c:v>1.2747885022495249E-2</c:v>
                </c:pt>
                <c:pt idx="63">
                  <c:v>1.1363601338667919E-2</c:v>
                </c:pt>
                <c:pt idx="64">
                  <c:v>1.0250731004566976E-2</c:v>
                </c:pt>
                <c:pt idx="65">
                  <c:v>9.5064497960005972E-3</c:v>
                </c:pt>
                <c:pt idx="66">
                  <c:v>8.7908574648278125E-3</c:v>
                </c:pt>
                <c:pt idx="67">
                  <c:v>8.1426869466692912E-3</c:v>
                </c:pt>
                <c:pt idx="68">
                  <c:v>7.4754347900836404E-3</c:v>
                </c:pt>
                <c:pt idx="69">
                  <c:v>6.5012462322655692E-3</c:v>
                </c:pt>
                <c:pt idx="70">
                  <c:v>6.5642462125137238E-3</c:v>
                </c:pt>
                <c:pt idx="71">
                  <c:v>5.8620499517284793E-3</c:v>
                </c:pt>
                <c:pt idx="72">
                  <c:v>5.2583679799271974E-3</c:v>
                </c:pt>
                <c:pt idx="73">
                  <c:v>4.5721517867398634E-3</c:v>
                </c:pt>
                <c:pt idx="74">
                  <c:v>1.2142660399823075E-2</c:v>
                </c:pt>
                <c:pt idx="75">
                  <c:v>1.9713169012906286E-2</c:v>
                </c:pt>
                <c:pt idx="76">
                  <c:v>2.7283677625989499E-2</c:v>
                </c:pt>
                <c:pt idx="77">
                  <c:v>3.4854186239072708E-2</c:v>
                </c:pt>
                <c:pt idx="78">
                  <c:v>4.2424694852155921E-2</c:v>
                </c:pt>
                <c:pt idx="79">
                  <c:v>5.0681419658426465E-2</c:v>
                </c:pt>
                <c:pt idx="80">
                  <c:v>7.054557796766224E-2</c:v>
                </c:pt>
                <c:pt idx="81">
                  <c:v>7.2508824738416397E-2</c:v>
                </c:pt>
                <c:pt idx="82">
                  <c:v>6.6637050639448941E-2</c:v>
                </c:pt>
                <c:pt idx="83">
                  <c:v>6.9238778955732022E-2</c:v>
                </c:pt>
                <c:pt idx="84">
                  <c:v>6.5019823923236214E-2</c:v>
                </c:pt>
                <c:pt idx="85">
                  <c:v>5.4642864100284065E-2</c:v>
                </c:pt>
                <c:pt idx="86">
                  <c:v>4.6364708372559939E-2</c:v>
                </c:pt>
                <c:pt idx="87">
                  <c:v>4.5414126958149302E-2</c:v>
                </c:pt>
                <c:pt idx="88">
                  <c:v>4.0838413215768254E-2</c:v>
                </c:pt>
                <c:pt idx="89">
                  <c:v>3.5567425779757661E-2</c:v>
                </c:pt>
                <c:pt idx="90">
                  <c:v>3.0031345419443526E-2</c:v>
                </c:pt>
                <c:pt idx="91">
                  <c:v>2.6473382076282619E-2</c:v>
                </c:pt>
                <c:pt idx="92">
                  <c:v>2.4205591002618227E-2</c:v>
                </c:pt>
                <c:pt idx="93">
                  <c:v>2.5667702501060933E-2</c:v>
                </c:pt>
                <c:pt idx="94">
                  <c:v>2.812264151684286E-2</c:v>
                </c:pt>
                <c:pt idx="95">
                  <c:v>2.6096151233886328E-2</c:v>
                </c:pt>
                <c:pt idx="96">
                  <c:v>2.6085767546745242E-2</c:v>
                </c:pt>
                <c:pt idx="97">
                  <c:v>2.6280862714894281E-2</c:v>
                </c:pt>
                <c:pt idx="98">
                  <c:v>2.5185701011532769E-2</c:v>
                </c:pt>
                <c:pt idx="99">
                  <c:v>2.3909052853243264E-2</c:v>
                </c:pt>
                <c:pt idx="100">
                  <c:v>2.1894784752559713E-2</c:v>
                </c:pt>
                <c:pt idx="101">
                  <c:v>2.2087099191528112E-2</c:v>
                </c:pt>
                <c:pt idx="102">
                  <c:v>2.2864070037452035E-2</c:v>
                </c:pt>
                <c:pt idx="103">
                  <c:v>2.2675048286038123E-2</c:v>
                </c:pt>
                <c:pt idx="104">
                  <c:v>2.1392191167602704E-2</c:v>
                </c:pt>
                <c:pt idx="105">
                  <c:v>2.304115477470315E-2</c:v>
                </c:pt>
                <c:pt idx="106">
                  <c:v>2.5528331111689152E-2</c:v>
                </c:pt>
                <c:pt idx="107">
                  <c:v>2.6766107469195544E-2</c:v>
                </c:pt>
                <c:pt idx="108">
                  <c:v>2.85028626702876E-2</c:v>
                </c:pt>
                <c:pt idx="109">
                  <c:v>3.3144200074373499E-2</c:v>
                </c:pt>
                <c:pt idx="110">
                  <c:v>4.191289973723681E-2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27808"/>
        <c:axId val="113967872"/>
      </c:areaChart>
      <c:catAx>
        <c:axId val="11352780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lg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967872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113967872"/>
        <c:scaling>
          <c:orientation val="minMax"/>
          <c:max val="1.1000000000000001"/>
          <c:min val="0"/>
        </c:scaling>
        <c:delete val="0"/>
        <c:axPos val="l"/>
        <c:majorGridlines>
          <c:spPr>
            <a:ln w="12700">
              <a:solidFill>
                <a:srgbClr val="808080"/>
              </a:solidFill>
              <a:prstDash val="lgDash"/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lgDash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3527808"/>
        <c:crosses val="autoZero"/>
        <c:crossBetween val="midCat"/>
        <c:majorUnit val="0.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309907157127693E-2"/>
          <c:y val="0.14288298290262502"/>
          <c:w val="0.27694605711599501"/>
          <c:h val="0.232505679197909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baseline="0"/>
              <a:t>Level of economic activity (GDP)(Base 100 = 2007 4th quarter)  </a:t>
            </a:r>
            <a:endParaRPr lang="fr-FR"/>
          </a:p>
        </c:rich>
      </c:tx>
      <c:layout>
        <c:manualLayout>
          <c:xMode val="edge"/>
          <c:yMode val="edge"/>
          <c:x val="0.12521407754632677"/>
          <c:y val="2.24021794023714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53117838567335E-2"/>
          <c:y val="6.5141120571310704E-2"/>
          <c:w val="0.86067596237970323"/>
          <c:h val="0.77291982303025131"/>
        </c:manualLayout>
      </c:layout>
      <c:lineChart>
        <c:grouping val="standard"/>
        <c:varyColors val="0"/>
        <c:ser>
          <c:idx val="1"/>
          <c:order val="0"/>
          <c:tx>
            <c:v>EZ19 (Euro-zone)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6"/>
          <c:order val="1"/>
          <c:tx>
            <c:v>US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74144"/>
        <c:axId val="114376064"/>
      </c:lineChart>
      <c:catAx>
        <c:axId val="11437414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376064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14376064"/>
        <c:scaling>
          <c:orientation val="minMax"/>
          <c:max val="111"/>
          <c:min val="9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Real</a:t>
                </a:r>
                <a:r>
                  <a:rPr lang="fr-FR" baseline="0"/>
                  <a:t> GDP relative to 2007Q4 = 100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(quarterly GDP, seasonally adjusted, Eurostat 06-01-2016)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5.5695274712734485E-3"/>
              <c:y val="0.146426640775594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374144"/>
        <c:crossesAt val="1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982908908961628"/>
          <c:y val="0.15002169444266622"/>
          <c:w val="0.20129960761593765"/>
          <c:h val="0.34235039725725341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Level of economic activity (GDP)(Base 100 = 2007 4th quarter)  </a:t>
            </a:r>
            <a:endParaRPr lang="fr-FR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rich>
      </c:tx>
      <c:layout>
        <c:manualLayout>
          <c:xMode val="edge"/>
          <c:yMode val="edge"/>
          <c:x val="0.140833287702737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22703412073478E-2"/>
          <c:y val="6.7408668511030723E-2"/>
          <c:w val="0.86067596237970423"/>
          <c:h val="0.83615378870324142"/>
        </c:manualLayout>
      </c:layout>
      <c:lineChart>
        <c:grouping val="standard"/>
        <c:varyColors val="0"/>
        <c:ser>
          <c:idx val="1"/>
          <c:order val="0"/>
          <c:tx>
            <c:v>EZ19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2"/>
          <c:order val="1"/>
          <c:tx>
            <c:v>Germany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EurostatGDPData!$BQ$32:$CW$32</c:f>
              <c:numCache>
                <c:formatCode>##,#0\.0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0"/>
        </c:ser>
        <c:ser>
          <c:idx val="3"/>
          <c:order val="2"/>
          <c:tx>
            <c:v>France</c:v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EurostatGDPData!$BQ$35:$CW$35</c:f>
              <c:numCache>
                <c:formatCode>##,#0\.0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0"/>
        </c:ser>
        <c:ser>
          <c:idx val="6"/>
          <c:order val="3"/>
          <c:tx>
            <c:v>US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ser>
          <c:idx val="7"/>
          <c:order val="4"/>
          <c:tx>
            <c:v>Italy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EurostatGDPData!$BQ$36:$CW$36</c:f>
              <c:numCache>
                <c:formatCode>##,#0\.0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0"/>
        </c:ser>
        <c:ser>
          <c:idx val="8"/>
          <c:order val="5"/>
          <c:tx>
            <c:v>Spain</c:v>
          </c:tx>
          <c:spPr>
            <a:ln>
              <a:solidFill>
                <a:srgbClr val="FFFF00"/>
              </a:solidFill>
            </a:ln>
          </c:spPr>
          <c:marker>
            <c:symbol val="diamond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EurostatGDPData!$BQ$34:$CW$34</c:f>
              <c:numCache>
                <c:formatCode>##,#0\.0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0"/>
        </c:ser>
        <c:ser>
          <c:idx val="9"/>
          <c:order val="6"/>
          <c:tx>
            <c:v>Portugal</c:v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EurostatGDPData!$BQ$39:$CW$39</c:f>
              <c:numCache>
                <c:formatCode>##,#0\.0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72448"/>
        <c:axId val="114473984"/>
      </c:lineChart>
      <c:catAx>
        <c:axId val="11447244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473984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14473984"/>
        <c:scaling>
          <c:orientation val="minMax"/>
          <c:max val="111"/>
          <c:min val="9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Real</a:t>
                </a:r>
                <a:r>
                  <a:rPr lang="fr-FR" baseline="0"/>
                  <a:t> GDP relative to 2007Q4 = 100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(quarterly GDP, seasonally adjusted, Eurostat download 06-01-2016)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4.1759934690437945E-3"/>
              <c:y val="7.86759632688190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472448"/>
        <c:crossesAt val="1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999168853893303"/>
          <c:y val="8.6824324324324409E-2"/>
          <c:w val="0.35315846456692901"/>
          <c:h val="0.2983865361424421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Level of economic activity (GDP)(Base 100 = 2007 4th quarter)  </a:t>
            </a:r>
            <a:endParaRPr lang="fr-FR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rich>
      </c:tx>
      <c:layout>
        <c:manualLayout>
          <c:xMode val="edge"/>
          <c:yMode val="edge"/>
          <c:x val="0.140833287702737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22703412073533E-2"/>
          <c:y val="7.1913161465400319E-2"/>
          <c:w val="0.86067596237970323"/>
          <c:h val="0.86973611406682272"/>
        </c:manualLayout>
      </c:layout>
      <c:lineChart>
        <c:grouping val="standard"/>
        <c:varyColors val="0"/>
        <c:ser>
          <c:idx val="1"/>
          <c:order val="0"/>
          <c:tx>
            <c:v>EZ19</c:v>
          </c:tx>
          <c:spPr>
            <a:ln>
              <a:solidFill>
                <a:srgbClr val="4F81BD"/>
              </a:solidFill>
            </a:ln>
          </c:spPr>
          <c:marker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2"/>
          <c:order val="1"/>
          <c:tx>
            <c:v>Germany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EurostatGDPData!$BQ$32:$CW$32</c:f>
              <c:numCache>
                <c:formatCode>##,#0\.0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0"/>
        </c:ser>
        <c:ser>
          <c:idx val="3"/>
          <c:order val="2"/>
          <c:tx>
            <c:v>France</c:v>
          </c:tx>
          <c:spPr>
            <a:ln>
              <a:solidFill>
                <a:schemeClr val="accent6"/>
              </a:solidFill>
            </a:ln>
          </c:spPr>
          <c:marker>
            <c:symbol val="triangle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EurostatGDPData!$BQ$35:$CW$35</c:f>
              <c:numCache>
                <c:formatCode>##,#0\.0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0"/>
        </c:ser>
        <c:ser>
          <c:idx val="6"/>
          <c:order val="3"/>
          <c:tx>
            <c:v>US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ser>
          <c:idx val="7"/>
          <c:order val="4"/>
          <c:tx>
            <c:v>Italy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9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EurostatGDPData!$BQ$36:$CW$36</c:f>
              <c:numCache>
                <c:formatCode>##,#0\.0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0"/>
        </c:ser>
        <c:ser>
          <c:idx val="8"/>
          <c:order val="5"/>
          <c:tx>
            <c:v>Spain</c:v>
          </c:tx>
          <c:spPr>
            <a:ln>
              <a:solidFill>
                <a:srgbClr val="FFFF00"/>
              </a:solidFill>
            </a:ln>
          </c:spPr>
          <c:marker>
            <c:symbol val="diamond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EurostatGDPData!$BQ$34:$CW$34</c:f>
              <c:numCache>
                <c:formatCode>##,#0\.0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0"/>
        </c:ser>
        <c:ser>
          <c:idx val="9"/>
          <c:order val="6"/>
          <c:tx>
            <c:v>Portugal</c:v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EurostatGDPData!$BQ$39:$CW$39</c:f>
              <c:numCache>
                <c:formatCode>##,#0\.0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0"/>
        </c:ser>
        <c:ser>
          <c:idx val="10"/>
          <c:order val="7"/>
          <c:tx>
            <c:v>Greece</c:v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EurostatGDPData!$BQ$33:$CW$33</c:f>
              <c:numCache>
                <c:formatCode>##,#0\.0</c:formatCode>
                <c:ptCount val="33"/>
                <c:pt idx="0">
                  <c:v>100</c:v>
                </c:pt>
                <c:pt idx="1">
                  <c:v>100.6311992786294</c:v>
                </c:pt>
                <c:pt idx="2">
                  <c:v>99.909828674481503</c:v>
                </c:pt>
                <c:pt idx="3">
                  <c:v>99.81965734896302</c:v>
                </c:pt>
                <c:pt idx="4">
                  <c:v>98.467087466185745</c:v>
                </c:pt>
                <c:pt idx="5">
                  <c:v>93.778178539224527</c:v>
                </c:pt>
                <c:pt idx="6">
                  <c:v>96.483318304779075</c:v>
                </c:pt>
                <c:pt idx="7">
                  <c:v>95.761947700631197</c:v>
                </c:pt>
                <c:pt idx="8">
                  <c:v>95.761947700631197</c:v>
                </c:pt>
                <c:pt idx="9">
                  <c:v>94.229035166816942</c:v>
                </c:pt>
                <c:pt idx="10">
                  <c:v>91.343552750225427</c:v>
                </c:pt>
                <c:pt idx="11">
                  <c:v>88.187556357078449</c:v>
                </c:pt>
                <c:pt idx="12">
                  <c:v>87.015329125338141</c:v>
                </c:pt>
                <c:pt idx="13">
                  <c:v>84.580703336339042</c:v>
                </c:pt>
                <c:pt idx="14">
                  <c:v>83.137962128043284</c:v>
                </c:pt>
                <c:pt idx="15">
                  <c:v>81.514878268710547</c:v>
                </c:pt>
                <c:pt idx="16">
                  <c:v>78.449053201082052</c:v>
                </c:pt>
                <c:pt idx="17">
                  <c:v>77.547339945897207</c:v>
                </c:pt>
                <c:pt idx="18">
                  <c:v>76.194770063119918</c:v>
                </c:pt>
                <c:pt idx="19">
                  <c:v>75.022542831379624</c:v>
                </c:pt>
                <c:pt idx="20">
                  <c:v>74.932371505861127</c:v>
                </c:pt>
                <c:pt idx="21">
                  <c:v>73.579801623083853</c:v>
                </c:pt>
                <c:pt idx="22">
                  <c:v>73.579801623083853</c:v>
                </c:pt>
                <c:pt idx="23">
                  <c:v>73.669972948602336</c:v>
                </c:pt>
                <c:pt idx="24">
                  <c:v>73.48963029756537</c:v>
                </c:pt>
                <c:pt idx="25">
                  <c:v>73.850315599639316</c:v>
                </c:pt>
                <c:pt idx="26">
                  <c:v>73.669972948602336</c:v>
                </c:pt>
                <c:pt idx="27">
                  <c:v>74.571686203787195</c:v>
                </c:pt>
                <c:pt idx="28">
                  <c:v>74.120829576194765</c:v>
                </c:pt>
                <c:pt idx="29">
                  <c:v>74.120829576194765</c:v>
                </c:pt>
                <c:pt idx="30">
                  <c:v>74.391343552750229</c:v>
                </c:pt>
                <c:pt idx="31">
                  <c:v>73.760144274120819</c:v>
                </c:pt>
                <c:pt idx="32">
                  <c:v>73.134300625734326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67520"/>
        <c:axId val="115073408"/>
      </c:lineChart>
      <c:catAx>
        <c:axId val="11506752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073408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15073408"/>
        <c:scaling>
          <c:orientation val="minMax"/>
          <c:max val="111"/>
          <c:min val="7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Real</a:t>
                </a:r>
                <a:r>
                  <a:rPr lang="fr-FR" baseline="0"/>
                  <a:t> GDP relative to 2007Q4 = 100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(quarterly GDP, seasonally adjusted, Eurostat download 06-01-2016)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38888888888889E-3"/>
              <c:y val="7.8675959423990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5067520"/>
        <c:crossesAt val="1"/>
        <c:crossBetween val="midCat"/>
        <c:majorUnit val="2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9.9417555067720056E-2"/>
          <c:y val="0.47881687319531607"/>
          <c:w val="0.25451022217540531"/>
          <c:h val="0.415503653259559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Niveau</a:t>
            </a:r>
            <a:r>
              <a:rPr lang="fr-FR" baseline="0"/>
              <a:t> d'activité économique (PIB)  (base 100 = 2007 4</a:t>
            </a:r>
            <a:r>
              <a:rPr lang="fr-FR" baseline="30000"/>
              <a:t>e</a:t>
            </a:r>
            <a:r>
              <a:rPr lang="fr-FR" baseline="0"/>
              <a:t> trimestre) </a:t>
            </a:r>
            <a:endParaRPr lang="fr-FR"/>
          </a:p>
        </c:rich>
      </c:tx>
      <c:layout>
        <c:manualLayout>
          <c:xMode val="edge"/>
          <c:yMode val="edge"/>
          <c:x val="0.14333001957531227"/>
          <c:y val="6.75692977402214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553117838567335E-2"/>
          <c:y val="6.9657869221015842E-2"/>
          <c:w val="0.86067596237970323"/>
          <c:h val="0.83615378870324142"/>
        </c:manualLayout>
      </c:layout>
      <c:lineChart>
        <c:grouping val="standard"/>
        <c:varyColors val="0"/>
        <c:ser>
          <c:idx val="1"/>
          <c:order val="0"/>
          <c:tx>
            <c:v>Zone Euro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6"/>
          <c:order val="1"/>
          <c:tx>
            <c:v>Etats-Unis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41984"/>
        <c:axId val="116945280"/>
      </c:lineChart>
      <c:catAx>
        <c:axId val="11604198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945280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16945280"/>
        <c:scaling>
          <c:orientation val="minMax"/>
          <c:max val="111"/>
          <c:min val="93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PIB réel trimestriel (2007T4 = 100)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aseline="0"/>
                  <a:t>(après correction des var. saisonnières) ( Eurostat, 06-01-2016)</a:t>
                </a:r>
                <a:endParaRPr lang="fr-FR" sz="1000"/>
              </a:p>
            </c:rich>
          </c:tx>
          <c:layout>
            <c:manualLayout>
              <c:xMode val="edge"/>
              <c:yMode val="edge"/>
              <c:x val="1.38888888888889E-3"/>
              <c:y val="7.8675959423990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041984"/>
        <c:crossesAt val="1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982908908961628"/>
          <c:y val="0.14098827077509621"/>
          <c:w val="0.1776095295780335"/>
          <c:h val="0.24524109283087581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16186939843237E-2"/>
          <c:y val="7.4183791050508929E-2"/>
          <c:w val="0.86067596237970423"/>
          <c:h val="0.85647899195527388"/>
        </c:manualLayout>
      </c:layout>
      <c:lineChart>
        <c:grouping val="standard"/>
        <c:varyColors val="0"/>
        <c:ser>
          <c:idx val="1"/>
          <c:order val="0"/>
          <c:tx>
            <c:v>Zone Euro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2"/>
          <c:order val="1"/>
          <c:tx>
            <c:v>Allemagne</c:v>
          </c:tx>
          <c:spPr>
            <a:ln>
              <a:solidFill>
                <a:srgbClr val="000000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EurostatGDPData!$BQ$32:$CW$32</c:f>
              <c:numCache>
                <c:formatCode>##,#0\.0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0"/>
        </c:ser>
        <c:ser>
          <c:idx val="3"/>
          <c:order val="2"/>
          <c:tx>
            <c:v>France</c:v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EurostatGDPData!$BQ$35:$CW$35</c:f>
              <c:numCache>
                <c:formatCode>##,#0\.0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0"/>
        </c:ser>
        <c:ser>
          <c:idx val="6"/>
          <c:order val="3"/>
          <c:tx>
            <c:v>Etats-Unis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ser>
          <c:idx val="7"/>
          <c:order val="4"/>
          <c:tx>
            <c:v>Italie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EurostatGDPData!$BQ$36:$CW$36</c:f>
              <c:numCache>
                <c:formatCode>##,#0\.0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0"/>
        </c:ser>
        <c:ser>
          <c:idx val="8"/>
          <c:order val="5"/>
          <c:tx>
            <c:v>Espagne</c:v>
          </c:tx>
          <c:spPr>
            <a:ln>
              <a:solidFill>
                <a:srgbClr val="FFFF00"/>
              </a:solidFill>
            </a:ln>
          </c:spPr>
          <c:marker>
            <c:symbol val="diamond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EurostatGDPData!$BQ$34:$CW$34</c:f>
              <c:numCache>
                <c:formatCode>##,#0\.0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0"/>
        </c:ser>
        <c:ser>
          <c:idx val="9"/>
          <c:order val="6"/>
          <c:tx>
            <c:v>Portugal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EurostatGDPData!$BQ$39:$CW$39</c:f>
              <c:numCache>
                <c:formatCode>##,#0\.0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69024"/>
        <c:axId val="117570944"/>
      </c:lineChart>
      <c:catAx>
        <c:axId val="11756902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570944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17570944"/>
        <c:scaling>
          <c:orientation val="minMax"/>
          <c:max val="111"/>
          <c:min val="9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PIB réel trimestriel (2007T4 = 100)</a:t>
                </a:r>
                <a:endParaRPr lang="fr-FR" sz="11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(après correction des var. saisonnières) ( Eurostat, 06-01-2016)</a:t>
                </a:r>
                <a:endParaRPr lang="fr-FR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1759934690437945E-3"/>
              <c:y val="0.146426640775594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569024"/>
        <c:crossesAt val="1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999170463223869"/>
          <c:y val="0.1297331227905455"/>
          <c:w val="0.35315846456692901"/>
          <c:h val="0.2983865361424421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16186939843237E-2"/>
          <c:y val="7.4183791050508929E-2"/>
          <c:w val="0.86067596237970423"/>
          <c:h val="0.85647899195527388"/>
        </c:manualLayout>
      </c:layout>
      <c:lineChart>
        <c:grouping val="standard"/>
        <c:varyColors val="0"/>
        <c:ser>
          <c:idx val="1"/>
          <c:order val="0"/>
          <c:tx>
            <c:v>Zone Euro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EurostatGDPData!$BQ$31:$CW$31</c:f>
              <c:numCache>
                <c:formatCode>##,#0\.0</c:formatCode>
                <c:ptCount val="33"/>
                <c:pt idx="0">
                  <c:v>100</c:v>
                </c:pt>
                <c:pt idx="1">
                  <c:v>100.58195926285161</c:v>
                </c:pt>
                <c:pt idx="2">
                  <c:v>100.19398642095054</c:v>
                </c:pt>
                <c:pt idx="3">
                  <c:v>99.709020368574201</c:v>
                </c:pt>
                <c:pt idx="4">
                  <c:v>97.866149369544132</c:v>
                </c:pt>
                <c:pt idx="5">
                  <c:v>94.956353055286129</c:v>
                </c:pt>
                <c:pt idx="6">
                  <c:v>94.762366634335606</c:v>
                </c:pt>
                <c:pt idx="7">
                  <c:v>95.053346265761405</c:v>
                </c:pt>
                <c:pt idx="8">
                  <c:v>95.538312318137741</c:v>
                </c:pt>
                <c:pt idx="9">
                  <c:v>95.926285160038802</c:v>
                </c:pt>
                <c:pt idx="10">
                  <c:v>96.896217264791474</c:v>
                </c:pt>
                <c:pt idx="11">
                  <c:v>97.284190106692535</c:v>
                </c:pt>
                <c:pt idx="12">
                  <c:v>97.866149369544132</c:v>
                </c:pt>
                <c:pt idx="13">
                  <c:v>98.642095053346267</c:v>
                </c:pt>
                <c:pt idx="14">
                  <c:v>98.642095053346267</c:v>
                </c:pt>
                <c:pt idx="15">
                  <c:v>98.642095053346267</c:v>
                </c:pt>
                <c:pt idx="16">
                  <c:v>98.351115421920468</c:v>
                </c:pt>
                <c:pt idx="17">
                  <c:v>98.157129000969931</c:v>
                </c:pt>
                <c:pt idx="18">
                  <c:v>97.866149369544132</c:v>
                </c:pt>
                <c:pt idx="19">
                  <c:v>97.769156159068871</c:v>
                </c:pt>
                <c:pt idx="20">
                  <c:v>97.284190106692535</c:v>
                </c:pt>
                <c:pt idx="21">
                  <c:v>97.090203685741997</c:v>
                </c:pt>
                <c:pt idx="22">
                  <c:v>97.478176527643072</c:v>
                </c:pt>
                <c:pt idx="23">
                  <c:v>97.672162948593609</c:v>
                </c:pt>
                <c:pt idx="24">
                  <c:v>97.866149369544132</c:v>
                </c:pt>
                <c:pt idx="25">
                  <c:v>98.06013579049467</c:v>
                </c:pt>
                <c:pt idx="26">
                  <c:v>98.157129000969931</c:v>
                </c:pt>
                <c:pt idx="27">
                  <c:v>98.448108632395744</c:v>
                </c:pt>
                <c:pt idx="28">
                  <c:v>98.836081474296805</c:v>
                </c:pt>
                <c:pt idx="29">
                  <c:v>99.321047526673141</c:v>
                </c:pt>
                <c:pt idx="30">
                  <c:v>99.709020368574201</c:v>
                </c:pt>
                <c:pt idx="31">
                  <c:v>100</c:v>
                </c:pt>
                <c:pt idx="32">
                  <c:v>100.2918287937743</c:v>
                </c:pt>
              </c:numCache>
            </c:numRef>
          </c:val>
          <c:smooth val="0"/>
        </c:ser>
        <c:ser>
          <c:idx val="2"/>
          <c:order val="1"/>
          <c:tx>
            <c:v>Allemagne</c:v>
          </c:tx>
          <c:spPr>
            <a:ln>
              <a:solidFill>
                <a:srgbClr val="000000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EurostatGDPData!$BQ$32:$CW$32</c:f>
              <c:numCache>
                <c:formatCode>##,#0\.0</c:formatCode>
                <c:ptCount val="33"/>
                <c:pt idx="0">
                  <c:v>100</c:v>
                </c:pt>
                <c:pt idx="1">
                  <c:v>100.88321884200195</c:v>
                </c:pt>
                <c:pt idx="2">
                  <c:v>100.58881256133463</c:v>
                </c:pt>
                <c:pt idx="3">
                  <c:v>100.1962708537782</c:v>
                </c:pt>
                <c:pt idx="4">
                  <c:v>98.233562315996068</c:v>
                </c:pt>
                <c:pt idx="5">
                  <c:v>93.817468105986251</c:v>
                </c:pt>
                <c:pt idx="6">
                  <c:v>93.915603532875366</c:v>
                </c:pt>
                <c:pt idx="7">
                  <c:v>94.504416094210001</c:v>
                </c:pt>
                <c:pt idx="8">
                  <c:v>95.289499509322866</c:v>
                </c:pt>
                <c:pt idx="9">
                  <c:v>96.074582924435717</c:v>
                </c:pt>
                <c:pt idx="10">
                  <c:v>98.037291462217851</c:v>
                </c:pt>
                <c:pt idx="11">
                  <c:v>98.822374877330716</c:v>
                </c:pt>
                <c:pt idx="12">
                  <c:v>99.607458292443567</c:v>
                </c:pt>
                <c:pt idx="13">
                  <c:v>101.4720314033366</c:v>
                </c:pt>
                <c:pt idx="14">
                  <c:v>101.5701668302257</c:v>
                </c:pt>
                <c:pt idx="15">
                  <c:v>102.06084396467124</c:v>
                </c:pt>
                <c:pt idx="16">
                  <c:v>101.96270853778213</c:v>
                </c:pt>
                <c:pt idx="17">
                  <c:v>102.35525024533857</c:v>
                </c:pt>
                <c:pt idx="18">
                  <c:v>102.45338567222767</c:v>
                </c:pt>
                <c:pt idx="19">
                  <c:v>102.64965652600588</c:v>
                </c:pt>
                <c:pt idx="20">
                  <c:v>102.15897939156035</c:v>
                </c:pt>
                <c:pt idx="21">
                  <c:v>101.86457311089303</c:v>
                </c:pt>
                <c:pt idx="22">
                  <c:v>102.74779195289499</c:v>
                </c:pt>
                <c:pt idx="23">
                  <c:v>103.14033366045142</c:v>
                </c:pt>
                <c:pt idx="24">
                  <c:v>103.53287536800785</c:v>
                </c:pt>
                <c:pt idx="25">
                  <c:v>104.2198233562316</c:v>
                </c:pt>
                <c:pt idx="26">
                  <c:v>104.12168792934249</c:v>
                </c:pt>
                <c:pt idx="27">
                  <c:v>104.3179587831207</c:v>
                </c:pt>
                <c:pt idx="28">
                  <c:v>105.00490677134445</c:v>
                </c:pt>
                <c:pt idx="29">
                  <c:v>105.39744847890088</c:v>
                </c:pt>
                <c:pt idx="30">
                  <c:v>105.7899901864573</c:v>
                </c:pt>
                <c:pt idx="31">
                  <c:v>106.18253189401374</c:v>
                </c:pt>
                <c:pt idx="32">
                  <c:v>106.5765301570713</c:v>
                </c:pt>
              </c:numCache>
            </c:numRef>
          </c:val>
          <c:smooth val="0"/>
        </c:ser>
        <c:ser>
          <c:idx val="3"/>
          <c:order val="2"/>
          <c:tx>
            <c:v>France</c:v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EurostatGDPData!$BQ$35:$CW$35</c:f>
              <c:numCache>
                <c:formatCode>##,#0\.0</c:formatCode>
                <c:ptCount val="33"/>
                <c:pt idx="0">
                  <c:v>100</c:v>
                </c:pt>
                <c:pt idx="1">
                  <c:v>100.49261083743842</c:v>
                </c:pt>
                <c:pt idx="2">
                  <c:v>99.901477832512313</c:v>
                </c:pt>
                <c:pt idx="3">
                  <c:v>99.605911330049267</c:v>
                </c:pt>
                <c:pt idx="4">
                  <c:v>98.029556650246306</c:v>
                </c:pt>
                <c:pt idx="5">
                  <c:v>96.551724137931032</c:v>
                </c:pt>
                <c:pt idx="6">
                  <c:v>96.453201970443345</c:v>
                </c:pt>
                <c:pt idx="7">
                  <c:v>96.551724137931032</c:v>
                </c:pt>
                <c:pt idx="8">
                  <c:v>97.241379310344826</c:v>
                </c:pt>
                <c:pt idx="9">
                  <c:v>97.635467980295573</c:v>
                </c:pt>
                <c:pt idx="10">
                  <c:v>98.22660098522168</c:v>
                </c:pt>
                <c:pt idx="11">
                  <c:v>98.817733990147786</c:v>
                </c:pt>
                <c:pt idx="12">
                  <c:v>99.310344827586206</c:v>
                </c:pt>
                <c:pt idx="13">
                  <c:v>100.49261083743842</c:v>
                </c:pt>
                <c:pt idx="14">
                  <c:v>100.39408866995073</c:v>
                </c:pt>
                <c:pt idx="15">
                  <c:v>100.59113300492611</c:v>
                </c:pt>
                <c:pt idx="16">
                  <c:v>100.78817733990148</c:v>
                </c:pt>
                <c:pt idx="17">
                  <c:v>100.88669950738917</c:v>
                </c:pt>
                <c:pt idx="18">
                  <c:v>100.59113300492611</c:v>
                </c:pt>
                <c:pt idx="19">
                  <c:v>100.88669950738917</c:v>
                </c:pt>
                <c:pt idx="20">
                  <c:v>100.78817733990148</c:v>
                </c:pt>
                <c:pt idx="21">
                  <c:v>100.98522167487685</c:v>
                </c:pt>
                <c:pt idx="22">
                  <c:v>101.77339901477832</c:v>
                </c:pt>
                <c:pt idx="23">
                  <c:v>101.67487684729063</c:v>
                </c:pt>
                <c:pt idx="24">
                  <c:v>101.77339901477832</c:v>
                </c:pt>
                <c:pt idx="25">
                  <c:v>101.67487684729063</c:v>
                </c:pt>
                <c:pt idx="26">
                  <c:v>101.57635467980296</c:v>
                </c:pt>
                <c:pt idx="27">
                  <c:v>101.77339901477832</c:v>
                </c:pt>
                <c:pt idx="28">
                  <c:v>101.87192118226601</c:v>
                </c:pt>
                <c:pt idx="29">
                  <c:v>102.5615763546798</c:v>
                </c:pt>
                <c:pt idx="30">
                  <c:v>102.66009852216749</c:v>
                </c:pt>
                <c:pt idx="31">
                  <c:v>102.85714285714286</c:v>
                </c:pt>
                <c:pt idx="32">
                  <c:v>103.05456539621606</c:v>
                </c:pt>
              </c:numCache>
            </c:numRef>
          </c:val>
          <c:smooth val="0"/>
        </c:ser>
        <c:ser>
          <c:idx val="6"/>
          <c:order val="3"/>
          <c:tx>
            <c:v>Etats-Unis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EurostatGDPData!$BQ$42:$CW$42</c:f>
              <c:numCache>
                <c:formatCode>##,#0\.0</c:formatCode>
                <c:ptCount val="33"/>
                <c:pt idx="0">
                  <c:v>100</c:v>
                </c:pt>
                <c:pt idx="1">
                  <c:v>99.309664694280073</c:v>
                </c:pt>
                <c:pt idx="2">
                  <c:v>99.802761341222876</c:v>
                </c:pt>
                <c:pt idx="3">
                  <c:v>99.309664694280073</c:v>
                </c:pt>
                <c:pt idx="4">
                  <c:v>97.238658777120307</c:v>
                </c:pt>
                <c:pt idx="5">
                  <c:v>95.857988165680467</c:v>
                </c:pt>
                <c:pt idx="6">
                  <c:v>95.759368836291912</c:v>
                </c:pt>
                <c:pt idx="7">
                  <c:v>96.055226824457591</c:v>
                </c:pt>
                <c:pt idx="8">
                  <c:v>97.041420118343183</c:v>
                </c:pt>
                <c:pt idx="9">
                  <c:v>97.435897435897431</c:v>
                </c:pt>
                <c:pt idx="10">
                  <c:v>98.323471400394467</c:v>
                </c:pt>
                <c:pt idx="11">
                  <c:v>99.013806706114394</c:v>
                </c:pt>
                <c:pt idx="12">
                  <c:v>99.605522682445752</c:v>
                </c:pt>
                <c:pt idx="13">
                  <c:v>99.309664694280073</c:v>
                </c:pt>
                <c:pt idx="14">
                  <c:v>100</c:v>
                </c:pt>
                <c:pt idx="15">
                  <c:v>100.19723865877711</c:v>
                </c:pt>
                <c:pt idx="16">
                  <c:v>101.28205128205127</c:v>
                </c:pt>
                <c:pt idx="17">
                  <c:v>101.87376725838264</c:v>
                </c:pt>
                <c:pt idx="18">
                  <c:v>102.26824457593688</c:v>
                </c:pt>
                <c:pt idx="19">
                  <c:v>102.9585798816568</c:v>
                </c:pt>
                <c:pt idx="20">
                  <c:v>102.9585798816568</c:v>
                </c:pt>
                <c:pt idx="21">
                  <c:v>103.64891518737672</c:v>
                </c:pt>
                <c:pt idx="22">
                  <c:v>104.14201183431952</c:v>
                </c:pt>
                <c:pt idx="23">
                  <c:v>105.22682445759368</c:v>
                </c:pt>
                <c:pt idx="24">
                  <c:v>106.21301775147928</c:v>
                </c:pt>
                <c:pt idx="25">
                  <c:v>105.62130177514793</c:v>
                </c:pt>
                <c:pt idx="26">
                  <c:v>106.80473372781064</c:v>
                </c:pt>
                <c:pt idx="27">
                  <c:v>108.08678500986193</c:v>
                </c:pt>
                <c:pt idx="28">
                  <c:v>108.67850098619328</c:v>
                </c:pt>
                <c:pt idx="29">
                  <c:v>108.67850098619328</c:v>
                </c:pt>
                <c:pt idx="30">
                  <c:v>109.36883629191321</c:v>
                </c:pt>
                <c:pt idx="31">
                  <c:v>110.05917159763312</c:v>
                </c:pt>
                <c:pt idx="32">
                  <c:v>110.75386429482286</c:v>
                </c:pt>
              </c:numCache>
            </c:numRef>
          </c:val>
          <c:smooth val="0"/>
        </c:ser>
        <c:ser>
          <c:idx val="7"/>
          <c:order val="4"/>
          <c:tx>
            <c:v>Italie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1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EurostatGDPData!$BQ$36:$CW$36</c:f>
              <c:numCache>
                <c:formatCode>##,#0\.0</c:formatCode>
                <c:ptCount val="33"/>
                <c:pt idx="0">
                  <c:v>100</c:v>
                </c:pt>
                <c:pt idx="1">
                  <c:v>100.95238095238095</c:v>
                </c:pt>
                <c:pt idx="2">
                  <c:v>100.19047619047619</c:v>
                </c:pt>
                <c:pt idx="3">
                  <c:v>98.857142857142861</c:v>
                </c:pt>
                <c:pt idx="4">
                  <c:v>96.476190476190482</c:v>
                </c:pt>
                <c:pt idx="5">
                  <c:v>93.714285714285708</c:v>
                </c:pt>
                <c:pt idx="6">
                  <c:v>93.238095238095241</c:v>
                </c:pt>
                <c:pt idx="7">
                  <c:v>93.80952380952381</c:v>
                </c:pt>
                <c:pt idx="8">
                  <c:v>93.904761904761898</c:v>
                </c:pt>
                <c:pt idx="9">
                  <c:v>94.38095238095238</c:v>
                </c:pt>
                <c:pt idx="10">
                  <c:v>95.047619047619051</c:v>
                </c:pt>
                <c:pt idx="11">
                  <c:v>95.61904761904762</c:v>
                </c:pt>
                <c:pt idx="12">
                  <c:v>96</c:v>
                </c:pt>
                <c:pt idx="13">
                  <c:v>96.285714285714292</c:v>
                </c:pt>
                <c:pt idx="14">
                  <c:v>96.476190476190482</c:v>
                </c:pt>
                <c:pt idx="15">
                  <c:v>95.904761904761898</c:v>
                </c:pt>
                <c:pt idx="16">
                  <c:v>94.952380952380949</c:v>
                </c:pt>
                <c:pt idx="17">
                  <c:v>94</c:v>
                </c:pt>
                <c:pt idx="18">
                  <c:v>93.333333333333329</c:v>
                </c:pt>
                <c:pt idx="19">
                  <c:v>92.857142857142861</c:v>
                </c:pt>
                <c:pt idx="20">
                  <c:v>92.38095238095238</c:v>
                </c:pt>
                <c:pt idx="21">
                  <c:v>91.61904761904762</c:v>
                </c:pt>
                <c:pt idx="22">
                  <c:v>91.428571428571431</c:v>
                </c:pt>
                <c:pt idx="23">
                  <c:v>91.523809523809518</c:v>
                </c:pt>
                <c:pt idx="24">
                  <c:v>91.428571428571431</c:v>
                </c:pt>
                <c:pt idx="25">
                  <c:v>91.333333333333329</c:v>
                </c:pt>
                <c:pt idx="26">
                  <c:v>91.142857142857139</c:v>
                </c:pt>
                <c:pt idx="27">
                  <c:v>91.142857142857139</c:v>
                </c:pt>
                <c:pt idx="28">
                  <c:v>91.047619047619051</c:v>
                </c:pt>
                <c:pt idx="29">
                  <c:v>91.428571428571431</c:v>
                </c:pt>
                <c:pt idx="30">
                  <c:v>91.714285714285708</c:v>
                </c:pt>
                <c:pt idx="31">
                  <c:v>91.904761904761898</c:v>
                </c:pt>
                <c:pt idx="32">
                  <c:v>92.095633684418729</c:v>
                </c:pt>
              </c:numCache>
            </c:numRef>
          </c:val>
          <c:smooth val="0"/>
        </c:ser>
        <c:ser>
          <c:idx val="8"/>
          <c:order val="5"/>
          <c:tx>
            <c:v>Espagne</c:v>
          </c:tx>
          <c:spPr>
            <a:ln>
              <a:solidFill>
                <a:srgbClr val="FFFF00"/>
              </a:solidFill>
            </a:ln>
          </c:spPr>
          <c:marker>
            <c:symbol val="diamond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EurostatGDPData!$BQ$34:$CW$34</c:f>
              <c:numCache>
                <c:formatCode>##,#0\.0</c:formatCode>
                <c:ptCount val="33"/>
                <c:pt idx="0">
                  <c:v>100</c:v>
                </c:pt>
                <c:pt idx="1">
                  <c:v>100.48169556840077</c:v>
                </c:pt>
                <c:pt idx="2">
                  <c:v>100.57803468208093</c:v>
                </c:pt>
                <c:pt idx="3">
                  <c:v>99.807321772639696</c:v>
                </c:pt>
                <c:pt idx="4">
                  <c:v>98.747591522158004</c:v>
                </c:pt>
                <c:pt idx="5">
                  <c:v>97.206165703275531</c:v>
                </c:pt>
                <c:pt idx="6">
                  <c:v>96.242774566473997</c:v>
                </c:pt>
                <c:pt idx="7">
                  <c:v>95.953757225433534</c:v>
                </c:pt>
                <c:pt idx="8">
                  <c:v>95.857418111753375</c:v>
                </c:pt>
                <c:pt idx="9">
                  <c:v>96.146435452793838</c:v>
                </c:pt>
                <c:pt idx="10">
                  <c:v>96.339113680154142</c:v>
                </c:pt>
                <c:pt idx="11">
                  <c:v>96.435452793834301</c:v>
                </c:pt>
                <c:pt idx="12">
                  <c:v>96.435452793834301</c:v>
                </c:pt>
                <c:pt idx="13">
                  <c:v>96.050096339113679</c:v>
                </c:pt>
                <c:pt idx="14">
                  <c:v>95.568400770712913</c:v>
                </c:pt>
                <c:pt idx="15">
                  <c:v>95.183044315992291</c:v>
                </c:pt>
                <c:pt idx="16">
                  <c:v>94.701348747591524</c:v>
                </c:pt>
                <c:pt idx="17">
                  <c:v>93.930635838150295</c:v>
                </c:pt>
                <c:pt idx="18">
                  <c:v>93.159922928709065</c:v>
                </c:pt>
                <c:pt idx="19">
                  <c:v>92.678227360308284</c:v>
                </c:pt>
                <c:pt idx="20">
                  <c:v>91.714836223506751</c:v>
                </c:pt>
                <c:pt idx="21">
                  <c:v>91.425818882466288</c:v>
                </c:pt>
                <c:pt idx="22">
                  <c:v>91.136801541425825</c:v>
                </c:pt>
                <c:pt idx="23">
                  <c:v>91.23314065510597</c:v>
                </c:pt>
                <c:pt idx="24">
                  <c:v>91.425818882466288</c:v>
                </c:pt>
                <c:pt idx="25">
                  <c:v>91.811175337186896</c:v>
                </c:pt>
                <c:pt idx="26">
                  <c:v>92.292870905587677</c:v>
                </c:pt>
                <c:pt idx="27">
                  <c:v>92.774566473988443</c:v>
                </c:pt>
                <c:pt idx="28">
                  <c:v>93.448940269749528</c:v>
                </c:pt>
                <c:pt idx="29">
                  <c:v>94.219653179190757</c:v>
                </c:pt>
                <c:pt idx="30">
                  <c:v>95.183044315992291</c:v>
                </c:pt>
                <c:pt idx="31">
                  <c:v>95.953757225433534</c:v>
                </c:pt>
                <c:pt idx="32">
                  <c:v>96.730710725234601</c:v>
                </c:pt>
              </c:numCache>
            </c:numRef>
          </c:val>
          <c:smooth val="0"/>
        </c:ser>
        <c:ser>
          <c:idx val="9"/>
          <c:order val="6"/>
          <c:tx>
            <c:v>Portugal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</c:spPr>
          </c:marker>
          <c:cat>
            <c:strRef>
              <c:f>EurostatGDPData!$BQ$29:$CW$29</c:f>
              <c:strCache>
                <c:ptCount val="33"/>
                <c:pt idx="0">
                  <c:v>2007Q4</c:v>
                </c:pt>
                <c:pt idx="1">
                  <c:v>2008Q1</c:v>
                </c:pt>
                <c:pt idx="2">
                  <c:v>2008Q2</c:v>
                </c:pt>
                <c:pt idx="3">
                  <c:v>2008Q3</c:v>
                </c:pt>
                <c:pt idx="4">
                  <c:v>2008Q4</c:v>
                </c:pt>
                <c:pt idx="5">
                  <c:v>2009Q1</c:v>
                </c:pt>
                <c:pt idx="6">
                  <c:v>2009Q2</c:v>
                </c:pt>
                <c:pt idx="7">
                  <c:v>2009Q3</c:v>
                </c:pt>
                <c:pt idx="8">
                  <c:v>2009Q4</c:v>
                </c:pt>
                <c:pt idx="9">
                  <c:v>2010Q1</c:v>
                </c:pt>
                <c:pt idx="10">
                  <c:v>2010Q2</c:v>
                </c:pt>
                <c:pt idx="11">
                  <c:v>2010Q3</c:v>
                </c:pt>
                <c:pt idx="12">
                  <c:v>2010Q4</c:v>
                </c:pt>
                <c:pt idx="13">
                  <c:v>2011Q1</c:v>
                </c:pt>
                <c:pt idx="14">
                  <c:v>2011Q2</c:v>
                </c:pt>
                <c:pt idx="15">
                  <c:v>2011Q3</c:v>
                </c:pt>
                <c:pt idx="16">
                  <c:v>2011Q4</c:v>
                </c:pt>
                <c:pt idx="17">
                  <c:v>2012Q1</c:v>
                </c:pt>
                <c:pt idx="18">
                  <c:v>2012Q2</c:v>
                </c:pt>
                <c:pt idx="19">
                  <c:v>2012Q3</c:v>
                </c:pt>
                <c:pt idx="20">
                  <c:v>2012Q4</c:v>
                </c:pt>
                <c:pt idx="21">
                  <c:v>2013Q1</c:v>
                </c:pt>
                <c:pt idx="22">
                  <c:v>2013Q2</c:v>
                </c:pt>
                <c:pt idx="23">
                  <c:v>2013Q3</c:v>
                </c:pt>
                <c:pt idx="24">
                  <c:v>2013Q4</c:v>
                </c:pt>
                <c:pt idx="25">
                  <c:v>2014Q1</c:v>
                </c:pt>
                <c:pt idx="26">
                  <c:v>2014Q2</c:v>
                </c:pt>
                <c:pt idx="27">
                  <c:v>2014Q3</c:v>
                </c:pt>
                <c:pt idx="28">
                  <c:v>2014Q4</c:v>
                </c:pt>
                <c:pt idx="29">
                  <c:v>2015Q1</c:v>
                </c:pt>
                <c:pt idx="30">
                  <c:v>2015Q2</c:v>
                </c:pt>
                <c:pt idx="31">
                  <c:v>2015Q3</c:v>
                </c:pt>
                <c:pt idx="32">
                  <c:v>2015Q4</c:v>
                </c:pt>
              </c:strCache>
            </c:strRef>
          </c:cat>
          <c:val>
            <c:numRef>
              <c:f>EurostatGDPData!$BQ$39:$CW$39</c:f>
              <c:numCache>
                <c:formatCode>##,#0\.0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99.509803921568633</c:v>
                </c:pt>
                <c:pt idx="3">
                  <c:v>99.215686274509807</c:v>
                </c:pt>
                <c:pt idx="4">
                  <c:v>97.941176470588232</c:v>
                </c:pt>
                <c:pt idx="5">
                  <c:v>95.686274509803923</c:v>
                </c:pt>
                <c:pt idx="6">
                  <c:v>95.784313725490193</c:v>
                </c:pt>
                <c:pt idx="7">
                  <c:v>96.666666666666671</c:v>
                </c:pt>
                <c:pt idx="8">
                  <c:v>96.666666666666671</c:v>
                </c:pt>
                <c:pt idx="9">
                  <c:v>97.647058823529406</c:v>
                </c:pt>
                <c:pt idx="10">
                  <c:v>98.137254901960787</c:v>
                </c:pt>
                <c:pt idx="11">
                  <c:v>98.333333333333329</c:v>
                </c:pt>
                <c:pt idx="12">
                  <c:v>98.039215686274517</c:v>
                </c:pt>
                <c:pt idx="13">
                  <c:v>97.352941176470594</c:v>
                </c:pt>
                <c:pt idx="14">
                  <c:v>96.862745098039213</c:v>
                </c:pt>
                <c:pt idx="15">
                  <c:v>96.17647058823529</c:v>
                </c:pt>
                <c:pt idx="16">
                  <c:v>94.607843137254903</c:v>
                </c:pt>
                <c:pt idx="17">
                  <c:v>94.215686274509807</c:v>
                </c:pt>
                <c:pt idx="18">
                  <c:v>92.941176470588232</c:v>
                </c:pt>
                <c:pt idx="19">
                  <c:v>91.960784313725483</c:v>
                </c:pt>
                <c:pt idx="20">
                  <c:v>90.392156862745097</c:v>
                </c:pt>
                <c:pt idx="21">
                  <c:v>90.686274509803923</c:v>
                </c:pt>
                <c:pt idx="22">
                  <c:v>91.274509803921575</c:v>
                </c:pt>
                <c:pt idx="23">
                  <c:v>91.17647058823529</c:v>
                </c:pt>
                <c:pt idx="24">
                  <c:v>92.058823529411768</c:v>
                </c:pt>
                <c:pt idx="25">
                  <c:v>91.568627450980387</c:v>
                </c:pt>
                <c:pt idx="26">
                  <c:v>92.156862745098039</c:v>
                </c:pt>
                <c:pt idx="27">
                  <c:v>92.254901960784309</c:v>
                </c:pt>
                <c:pt idx="28">
                  <c:v>92.647058823529406</c:v>
                </c:pt>
                <c:pt idx="29">
                  <c:v>93.039215686274517</c:v>
                </c:pt>
                <c:pt idx="30">
                  <c:v>93.529411764705884</c:v>
                </c:pt>
                <c:pt idx="31">
                  <c:v>93.529411764705884</c:v>
                </c:pt>
                <c:pt idx="32">
                  <c:v>93.529411764705884</c:v>
                </c:pt>
              </c:numCache>
            </c:numRef>
          </c:val>
          <c:smooth val="0"/>
        </c:ser>
        <c:ser>
          <c:idx val="0"/>
          <c:order val="7"/>
          <c:tx>
            <c:v>Grèce</c:v>
          </c:tx>
          <c:spPr>
            <a:ln>
              <a:solidFill>
                <a:schemeClr val="accent2"/>
              </a:solidFill>
            </a:ln>
          </c:spPr>
          <c:marker>
            <c:symbol val="diamond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EurostatGDPData!$BQ$33:$CW$33</c:f>
              <c:numCache>
                <c:formatCode>##,#0\.0</c:formatCode>
                <c:ptCount val="33"/>
                <c:pt idx="0">
                  <c:v>100</c:v>
                </c:pt>
                <c:pt idx="1">
                  <c:v>100.6311992786294</c:v>
                </c:pt>
                <c:pt idx="2">
                  <c:v>99.909828674481503</c:v>
                </c:pt>
                <c:pt idx="3">
                  <c:v>99.81965734896302</c:v>
                </c:pt>
                <c:pt idx="4">
                  <c:v>98.467087466185745</c:v>
                </c:pt>
                <c:pt idx="5">
                  <c:v>93.778178539224527</c:v>
                </c:pt>
                <c:pt idx="6">
                  <c:v>96.483318304779075</c:v>
                </c:pt>
                <c:pt idx="7">
                  <c:v>95.761947700631197</c:v>
                </c:pt>
                <c:pt idx="8">
                  <c:v>95.761947700631197</c:v>
                </c:pt>
                <c:pt idx="9">
                  <c:v>94.229035166816942</c:v>
                </c:pt>
                <c:pt idx="10">
                  <c:v>91.343552750225427</c:v>
                </c:pt>
                <c:pt idx="11">
                  <c:v>88.187556357078449</c:v>
                </c:pt>
                <c:pt idx="12">
                  <c:v>87.015329125338141</c:v>
                </c:pt>
                <c:pt idx="13">
                  <c:v>84.580703336339042</c:v>
                </c:pt>
                <c:pt idx="14">
                  <c:v>83.137962128043284</c:v>
                </c:pt>
                <c:pt idx="15">
                  <c:v>81.514878268710547</c:v>
                </c:pt>
                <c:pt idx="16">
                  <c:v>78.449053201082052</c:v>
                </c:pt>
                <c:pt idx="17">
                  <c:v>77.547339945897207</c:v>
                </c:pt>
                <c:pt idx="18">
                  <c:v>76.194770063119918</c:v>
                </c:pt>
                <c:pt idx="19">
                  <c:v>75.022542831379624</c:v>
                </c:pt>
                <c:pt idx="20">
                  <c:v>74.932371505861127</c:v>
                </c:pt>
                <c:pt idx="21">
                  <c:v>73.579801623083853</c:v>
                </c:pt>
                <c:pt idx="22">
                  <c:v>73.579801623083853</c:v>
                </c:pt>
                <c:pt idx="23">
                  <c:v>73.669972948602336</c:v>
                </c:pt>
                <c:pt idx="24">
                  <c:v>73.48963029756537</c:v>
                </c:pt>
                <c:pt idx="25">
                  <c:v>73.850315599639316</c:v>
                </c:pt>
                <c:pt idx="26">
                  <c:v>73.669972948602336</c:v>
                </c:pt>
                <c:pt idx="27">
                  <c:v>74.571686203787195</c:v>
                </c:pt>
                <c:pt idx="28">
                  <c:v>74.120829576194765</c:v>
                </c:pt>
                <c:pt idx="29">
                  <c:v>74.120829576194765</c:v>
                </c:pt>
                <c:pt idx="30">
                  <c:v>74.391343552750229</c:v>
                </c:pt>
                <c:pt idx="31">
                  <c:v>73.760144274120819</c:v>
                </c:pt>
                <c:pt idx="32">
                  <c:v>73.134300625734326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80704"/>
        <c:axId val="117895168"/>
      </c:lineChart>
      <c:catAx>
        <c:axId val="11788070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895168"/>
        <c:crossesAt val="0"/>
        <c:auto val="0"/>
        <c:lblAlgn val="ctr"/>
        <c:lblOffset val="100"/>
        <c:tickLblSkip val="4"/>
        <c:tickMarkSkip val="4"/>
        <c:noMultiLvlLbl val="0"/>
      </c:catAx>
      <c:valAx>
        <c:axId val="117895168"/>
        <c:scaling>
          <c:orientation val="minMax"/>
          <c:max val="111"/>
          <c:min val="7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PIB réel trimestriel (2007T4 = 100)</a:t>
                </a:r>
                <a:endParaRPr lang="fr-FR" sz="11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(après correction des var. saisonnières) ( Eurostat, 06-01-2016)</a:t>
                </a:r>
                <a:endParaRPr lang="fr-FR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1759934690437945E-3"/>
              <c:y val="0.146426640775594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880704"/>
        <c:crossesAt val="1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908869459879388"/>
          <c:y val="0.52494540824673341"/>
          <c:w val="0.26176142697881827"/>
          <c:h val="0.38501269658365878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  <webPublishItems count="1">
    <webPublishItem id="20917" divId="PikettyEcoHist2015Lecture6_20917" sourceType="chart" destinationFile="D:\Dropbox\PikettyTeaching\EcoHist2015\PikettyEcoHist2015Lecture6.htm"/>
  </webPublishItems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orientation="landscape" verticalDpi="96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orientation="landscape" verticalDpi="96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</cdr:x>
      <cdr:y>0.891</cdr:y>
    </cdr:from>
    <cdr:to>
      <cdr:x>0.98275</cdr:x>
      <cdr:y>1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776" y="5012226"/>
          <a:ext cx="8492490" cy="6037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</cdr:x>
      <cdr:y>0.891</cdr:y>
    </cdr:from>
    <cdr:to>
      <cdr:x>0.98275</cdr:x>
      <cdr:y>1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776" y="5012226"/>
          <a:ext cx="8492490" cy="6037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0.61827</cdr:x>
      <cdr:y>0.64748</cdr:y>
    </cdr:from>
    <cdr:to>
      <cdr:x>0.88993</cdr:x>
      <cdr:y>0.74072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634589" y="3641118"/>
          <a:ext cx="2475778" cy="524341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Italy,</a:t>
          </a:r>
          <a:r>
            <a:rPr lang="fr-FR" sz="1400" baseline="0"/>
            <a:t> Spain, Portugal</a:t>
          </a:r>
          <a:endParaRPr lang="fr-FR" sz="1400"/>
        </a:p>
      </cdr:txBody>
    </cdr:sp>
  </cdr:relSizeAnchor>
  <cdr:relSizeAnchor xmlns:cdr="http://schemas.openxmlformats.org/drawingml/2006/chartDrawing">
    <cdr:from>
      <cdr:x>0.81749</cdr:x>
      <cdr:y>0.73396</cdr:y>
    </cdr:from>
    <cdr:to>
      <cdr:x>0.83499</cdr:x>
      <cdr:y>0.76909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450247" y="4127472"/>
          <a:ext cx="159486" cy="19755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0.7275</cdr:x>
      <cdr:y>0.61892</cdr:y>
    </cdr:from>
    <cdr:to>
      <cdr:x>0.855</cdr:x>
      <cdr:y>0.71622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6652260" y="3489960"/>
          <a:ext cx="1165860" cy="54864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Greece</a:t>
          </a:r>
        </a:p>
      </cdr:txBody>
    </cdr:sp>
  </cdr:relSizeAnchor>
  <cdr:relSizeAnchor xmlns:cdr="http://schemas.openxmlformats.org/drawingml/2006/chartDrawing">
    <cdr:from>
      <cdr:x>0.81167</cdr:x>
      <cdr:y>0.71757</cdr:y>
    </cdr:from>
    <cdr:to>
      <cdr:x>0.8275</cdr:x>
      <cdr:y>0.76351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421880" y="4046220"/>
          <a:ext cx="144780" cy="25908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0.051</cdr:x>
      <cdr:y>0.891</cdr:y>
    </cdr:from>
    <cdr:to>
      <cdr:x>0.98275</cdr:x>
      <cdr:y>1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776" y="5012226"/>
          <a:ext cx="8492490" cy="6037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488680" cy="58521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09000" cy="58547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0.051</cdr:x>
      <cdr:y>0.891</cdr:y>
    </cdr:from>
    <cdr:to>
      <cdr:x>0.98275</cdr:x>
      <cdr:y>1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776" y="5012226"/>
          <a:ext cx="8492490" cy="6037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0.61827</cdr:x>
      <cdr:y>0.64748</cdr:y>
    </cdr:from>
    <cdr:to>
      <cdr:x>0.88993</cdr:x>
      <cdr:y>0.74072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634589" y="3641118"/>
          <a:ext cx="2475778" cy="524341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Italy,</a:t>
          </a:r>
          <a:r>
            <a:rPr lang="fr-FR" sz="1400" baseline="0"/>
            <a:t> Spain, Portugal</a:t>
          </a:r>
          <a:endParaRPr lang="fr-FR" sz="1400"/>
        </a:p>
      </cdr:txBody>
    </cdr:sp>
  </cdr:relSizeAnchor>
  <cdr:relSizeAnchor xmlns:cdr="http://schemas.openxmlformats.org/drawingml/2006/chartDrawing">
    <cdr:from>
      <cdr:x>0.81749</cdr:x>
      <cdr:y>0.73396</cdr:y>
    </cdr:from>
    <cdr:to>
      <cdr:x>0.83499</cdr:x>
      <cdr:y>0.76909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450247" y="4127472"/>
          <a:ext cx="159486" cy="19755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0.7275</cdr:x>
      <cdr:y>0.61892</cdr:y>
    </cdr:from>
    <cdr:to>
      <cdr:x>0.855</cdr:x>
      <cdr:y>0.71622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6652260" y="3489960"/>
          <a:ext cx="1165860" cy="54864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Greece</a:t>
          </a:r>
        </a:p>
      </cdr:txBody>
    </cdr:sp>
  </cdr:relSizeAnchor>
  <cdr:relSizeAnchor xmlns:cdr="http://schemas.openxmlformats.org/drawingml/2006/chartDrawing">
    <cdr:from>
      <cdr:x>0.81167</cdr:x>
      <cdr:y>0.71757</cdr:y>
    </cdr:from>
    <cdr:to>
      <cdr:x>0.8275</cdr:x>
      <cdr:y>0.76351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421880" y="4046220"/>
          <a:ext cx="144780" cy="25908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0.57441</cdr:x>
      <cdr:y>0.67865</cdr:y>
    </cdr:from>
    <cdr:to>
      <cdr:x>0.87906</cdr:x>
      <cdr:y>0.77189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5234940" y="3816403"/>
          <a:ext cx="2776395" cy="524340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Italie,</a:t>
          </a:r>
          <a:r>
            <a:rPr lang="fr-FR" sz="1400" baseline="0"/>
            <a:t> Espagne, Portugal</a:t>
          </a:r>
          <a:endParaRPr lang="fr-FR" sz="1400"/>
        </a:p>
      </cdr:txBody>
    </cdr:sp>
  </cdr:relSizeAnchor>
  <cdr:relSizeAnchor xmlns:cdr="http://schemas.openxmlformats.org/drawingml/2006/chartDrawing">
    <cdr:from>
      <cdr:x>0.80829</cdr:x>
      <cdr:y>0.76648</cdr:y>
    </cdr:from>
    <cdr:to>
      <cdr:x>0.82579</cdr:x>
      <cdr:y>0.80161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366391" y="4310348"/>
          <a:ext cx="159487" cy="19755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0.11873</cdr:x>
      <cdr:y>0</cdr:y>
    </cdr:from>
    <cdr:to>
      <cdr:x>0.89137</cdr:x>
      <cdr:y>0.08781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2040" y="0"/>
          <a:ext cx="7041490" cy="49381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13520" cy="56235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0.66639</cdr:x>
      <cdr:y>0.70575</cdr:y>
    </cdr:from>
    <cdr:to>
      <cdr:x>0.8495</cdr:x>
      <cdr:y>0.79899</cdr:y>
    </cdr:to>
    <cdr:sp macro="" textlink="">
      <cdr:nvSpPr>
        <cdr:cNvPr id="3" name="Ellipse 2"/>
        <cdr:cNvSpPr/>
      </cdr:nvSpPr>
      <cdr:spPr>
        <a:xfrm xmlns:a="http://schemas.openxmlformats.org/drawingml/2006/main">
          <a:off x="6073139" y="3968829"/>
          <a:ext cx="1668781" cy="524341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400"/>
            <a:t>Grèce</a:t>
          </a:r>
        </a:p>
      </cdr:txBody>
    </cdr:sp>
  </cdr:relSizeAnchor>
  <cdr:relSizeAnchor xmlns:cdr="http://schemas.openxmlformats.org/drawingml/2006/chartDrawing">
    <cdr:from>
      <cdr:x>0.81832</cdr:x>
      <cdr:y>0.78816</cdr:y>
    </cdr:from>
    <cdr:to>
      <cdr:x>0.83582</cdr:x>
      <cdr:y>0.82329</cdr:y>
    </cdr:to>
    <cdr:sp macro="" textlink="">
      <cdr:nvSpPr>
        <cdr:cNvPr id="5" name="Connecteur droit avec flèche 4"/>
        <cdr:cNvSpPr/>
      </cdr:nvSpPr>
      <cdr:spPr>
        <a:xfrm xmlns:a="http://schemas.openxmlformats.org/drawingml/2006/main">
          <a:off x="7457807" y="4432266"/>
          <a:ext cx="159487" cy="19755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0.11873</cdr:x>
      <cdr:y>0</cdr:y>
    </cdr:from>
    <cdr:to>
      <cdr:x>0.89137</cdr:x>
      <cdr:y>0.08781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2040" y="0"/>
          <a:ext cx="7041490" cy="49381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Piketty2013Capital21c/VersionJuillet2013/xls/https::nowa.nuff.ox.ac.uk:senate%20poverty%20response/pov%20response/minimum%20w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2"/>
  <sheetViews>
    <sheetView topLeftCell="BQ12" workbookViewId="0">
      <selection activeCell="CW30" sqref="CW30"/>
    </sheetView>
  </sheetViews>
  <sheetFormatPr baseColWidth="10" defaultColWidth="8.796875" defaultRowHeight="13.8"/>
  <cols>
    <col min="1" max="1" width="19.5" style="1" customWidth="1"/>
    <col min="2" max="16384" width="8.796875" style="1"/>
  </cols>
  <sheetData>
    <row r="1" spans="1:101">
      <c r="A1" s="139" t="s">
        <v>123</v>
      </c>
    </row>
    <row r="3" spans="1:101">
      <c r="A3" s="139" t="s">
        <v>122</v>
      </c>
      <c r="B3" s="140">
        <v>42375.858437499999</v>
      </c>
    </row>
    <row r="4" spans="1:101">
      <c r="A4" s="139" t="s">
        <v>121</v>
      </c>
      <c r="B4" s="140">
        <v>42376.605144687499</v>
      </c>
    </row>
    <row r="5" spans="1:101">
      <c r="A5" s="139" t="s">
        <v>120</v>
      </c>
      <c r="B5" s="139" t="s">
        <v>119</v>
      </c>
    </row>
    <row r="7" spans="1:101">
      <c r="A7" s="139" t="s">
        <v>118</v>
      </c>
      <c r="B7" s="139" t="s">
        <v>117</v>
      </c>
    </row>
    <row r="8" spans="1:101">
      <c r="A8" s="139" t="s">
        <v>116</v>
      </c>
      <c r="B8" s="139" t="s">
        <v>115</v>
      </c>
    </row>
    <row r="9" spans="1:101">
      <c r="A9" s="139" t="s">
        <v>114</v>
      </c>
      <c r="B9" s="139" t="s">
        <v>113</v>
      </c>
    </row>
    <row r="10" spans="1:101">
      <c r="CW10" s="1" t="s">
        <v>161</v>
      </c>
    </row>
    <row r="11" spans="1:101">
      <c r="A11" s="137" t="s">
        <v>111</v>
      </c>
      <c r="B11" s="137" t="s">
        <v>110</v>
      </c>
      <c r="C11" s="137" t="s">
        <v>109</v>
      </c>
      <c r="D11" s="137" t="s">
        <v>108</v>
      </c>
      <c r="E11" s="137" t="s">
        <v>107</v>
      </c>
      <c r="F11" s="137" t="s">
        <v>106</v>
      </c>
      <c r="G11" s="137" t="s">
        <v>105</v>
      </c>
      <c r="H11" s="137" t="s">
        <v>104</v>
      </c>
      <c r="I11" s="137" t="s">
        <v>103</v>
      </c>
      <c r="J11" s="137" t="s">
        <v>102</v>
      </c>
      <c r="K11" s="137" t="s">
        <v>101</v>
      </c>
      <c r="L11" s="137" t="s">
        <v>100</v>
      </c>
      <c r="M11" s="137" t="s">
        <v>99</v>
      </c>
      <c r="N11" s="137" t="s">
        <v>98</v>
      </c>
      <c r="O11" s="137" t="s">
        <v>97</v>
      </c>
      <c r="P11" s="137" t="s">
        <v>96</v>
      </c>
      <c r="Q11" s="137" t="s">
        <v>95</v>
      </c>
      <c r="R11" s="137" t="s">
        <v>94</v>
      </c>
      <c r="S11" s="137" t="s">
        <v>93</v>
      </c>
      <c r="T11" s="137" t="s">
        <v>92</v>
      </c>
      <c r="U11" s="137" t="s">
        <v>91</v>
      </c>
      <c r="V11" s="137" t="s">
        <v>90</v>
      </c>
      <c r="W11" s="137" t="s">
        <v>89</v>
      </c>
      <c r="X11" s="137" t="s">
        <v>88</v>
      </c>
      <c r="Y11" s="137" t="s">
        <v>87</v>
      </c>
      <c r="Z11" s="137" t="s">
        <v>86</v>
      </c>
      <c r="AA11" s="137" t="s">
        <v>85</v>
      </c>
      <c r="AB11" s="137" t="s">
        <v>84</v>
      </c>
      <c r="AC11" s="137" t="s">
        <v>83</v>
      </c>
      <c r="AD11" s="137" t="s">
        <v>82</v>
      </c>
      <c r="AE11" s="137" t="s">
        <v>81</v>
      </c>
      <c r="AF11" s="137" t="s">
        <v>80</v>
      </c>
      <c r="AG11" s="137" t="s">
        <v>79</v>
      </c>
      <c r="AH11" s="137" t="s">
        <v>78</v>
      </c>
      <c r="AI11" s="137" t="s">
        <v>77</v>
      </c>
      <c r="AJ11" s="137" t="s">
        <v>76</v>
      </c>
      <c r="AK11" s="137" t="s">
        <v>75</v>
      </c>
      <c r="AL11" s="137" t="s">
        <v>74</v>
      </c>
      <c r="AM11" s="137" t="s">
        <v>73</v>
      </c>
      <c r="AN11" s="137" t="s">
        <v>72</v>
      </c>
      <c r="AO11" s="137" t="s">
        <v>71</v>
      </c>
      <c r="AP11" s="137" t="s">
        <v>70</v>
      </c>
      <c r="AQ11" s="137" t="s">
        <v>69</v>
      </c>
      <c r="AR11" s="137" t="s">
        <v>68</v>
      </c>
      <c r="AS11" s="137" t="s">
        <v>67</v>
      </c>
      <c r="AT11" s="137" t="s">
        <v>66</v>
      </c>
      <c r="AU11" s="137" t="s">
        <v>65</v>
      </c>
      <c r="AV11" s="137" t="s">
        <v>64</v>
      </c>
      <c r="AW11" s="137" t="s">
        <v>63</v>
      </c>
      <c r="AX11" s="137" t="s">
        <v>62</v>
      </c>
      <c r="AY11" s="137" t="s">
        <v>61</v>
      </c>
      <c r="AZ11" s="137" t="s">
        <v>60</v>
      </c>
      <c r="BA11" s="137" t="s">
        <v>59</v>
      </c>
      <c r="BB11" s="137" t="s">
        <v>58</v>
      </c>
      <c r="BC11" s="137" t="s">
        <v>57</v>
      </c>
      <c r="BD11" s="137" t="s">
        <v>56</v>
      </c>
      <c r="BE11" s="137" t="s">
        <v>55</v>
      </c>
      <c r="BF11" s="137" t="s">
        <v>54</v>
      </c>
      <c r="BG11" s="137" t="s">
        <v>53</v>
      </c>
      <c r="BH11" s="137" t="s">
        <v>52</v>
      </c>
      <c r="BI11" s="137" t="s">
        <v>51</v>
      </c>
      <c r="BJ11" s="137" t="s">
        <v>50</v>
      </c>
      <c r="BK11" s="137" t="s">
        <v>49</v>
      </c>
      <c r="BL11" s="137" t="s">
        <v>48</v>
      </c>
      <c r="BM11" s="137" t="s">
        <v>47</v>
      </c>
      <c r="BN11" s="137" t="s">
        <v>46</v>
      </c>
      <c r="BO11" s="137" t="s">
        <v>45</v>
      </c>
      <c r="BP11" s="137" t="s">
        <v>44</v>
      </c>
      <c r="BQ11" s="137" t="s">
        <v>43</v>
      </c>
      <c r="BR11" s="137" t="s">
        <v>42</v>
      </c>
      <c r="BS11" s="137" t="s">
        <v>41</v>
      </c>
      <c r="BT11" s="137" t="s">
        <v>40</v>
      </c>
      <c r="BU11" s="137" t="s">
        <v>39</v>
      </c>
      <c r="BV11" s="137" t="s">
        <v>38</v>
      </c>
      <c r="BW11" s="137" t="s">
        <v>37</v>
      </c>
      <c r="BX11" s="137" t="s">
        <v>36</v>
      </c>
      <c r="BY11" s="137" t="s">
        <v>35</v>
      </c>
      <c r="BZ11" s="137" t="s">
        <v>34</v>
      </c>
      <c r="CA11" s="137" t="s">
        <v>33</v>
      </c>
      <c r="CB11" s="137" t="s">
        <v>32</v>
      </c>
      <c r="CC11" s="137" t="s">
        <v>31</v>
      </c>
      <c r="CD11" s="137" t="s">
        <v>30</v>
      </c>
      <c r="CE11" s="137" t="s">
        <v>29</v>
      </c>
      <c r="CF11" s="137" t="s">
        <v>28</v>
      </c>
      <c r="CG11" s="137" t="s">
        <v>27</v>
      </c>
      <c r="CH11" s="137" t="s">
        <v>26</v>
      </c>
      <c r="CI11" s="137" t="s">
        <v>25</v>
      </c>
      <c r="CJ11" s="137" t="s">
        <v>24</v>
      </c>
      <c r="CK11" s="137" t="s">
        <v>23</v>
      </c>
      <c r="CL11" s="137" t="s">
        <v>22</v>
      </c>
      <c r="CM11" s="137" t="s">
        <v>21</v>
      </c>
      <c r="CN11" s="137" t="s">
        <v>20</v>
      </c>
      <c r="CO11" s="137" t="s">
        <v>19</v>
      </c>
      <c r="CP11" s="137" t="s">
        <v>18</v>
      </c>
      <c r="CQ11" s="137" t="s">
        <v>17</v>
      </c>
      <c r="CR11" s="137" t="s">
        <v>16</v>
      </c>
      <c r="CS11" s="137" t="s">
        <v>15</v>
      </c>
      <c r="CT11" s="137" t="s">
        <v>14</v>
      </c>
      <c r="CU11" s="137" t="s">
        <v>158</v>
      </c>
      <c r="CV11" s="137" t="s">
        <v>159</v>
      </c>
      <c r="CW11" s="137" t="s">
        <v>160</v>
      </c>
    </row>
    <row r="12" spans="1:101">
      <c r="A12" s="137" t="s">
        <v>13</v>
      </c>
      <c r="B12" s="138" t="s">
        <v>3</v>
      </c>
      <c r="C12" s="138" t="s">
        <v>3</v>
      </c>
      <c r="D12" s="138" t="s">
        <v>3</v>
      </c>
      <c r="E12" s="138" t="s">
        <v>3</v>
      </c>
      <c r="F12" s="138" t="s">
        <v>3</v>
      </c>
      <c r="G12" s="138" t="s">
        <v>3</v>
      </c>
      <c r="H12" s="138" t="s">
        <v>3</v>
      </c>
      <c r="I12" s="138" t="s">
        <v>3</v>
      </c>
      <c r="J12" s="138" t="s">
        <v>3</v>
      </c>
      <c r="K12" s="138" t="s">
        <v>3</v>
      </c>
      <c r="L12" s="138" t="s">
        <v>3</v>
      </c>
      <c r="M12" s="138" t="s">
        <v>3</v>
      </c>
      <c r="N12" s="138" t="s">
        <v>3</v>
      </c>
      <c r="O12" s="138" t="s">
        <v>3</v>
      </c>
      <c r="P12" s="138" t="s">
        <v>3</v>
      </c>
      <c r="Q12" s="138" t="s">
        <v>3</v>
      </c>
      <c r="R12" s="136">
        <v>75</v>
      </c>
      <c r="S12" s="136">
        <v>75.400000000000006</v>
      </c>
      <c r="T12" s="136">
        <v>75.900000000000006</v>
      </c>
      <c r="U12" s="136">
        <v>76.099999999999994</v>
      </c>
      <c r="V12" s="136">
        <v>76.3</v>
      </c>
      <c r="W12" s="136">
        <v>76.900000000000006</v>
      </c>
      <c r="X12" s="136">
        <v>77.3</v>
      </c>
      <c r="Y12" s="136">
        <v>77.599999999999994</v>
      </c>
      <c r="Z12" s="136">
        <v>78</v>
      </c>
      <c r="AA12" s="136">
        <v>78.900000000000006</v>
      </c>
      <c r="AB12" s="136">
        <v>79.5</v>
      </c>
      <c r="AC12" s="136">
        <v>80.400000000000006</v>
      </c>
      <c r="AD12" s="136">
        <v>80.900000000000006</v>
      </c>
      <c r="AE12" s="136">
        <v>81.3</v>
      </c>
      <c r="AF12" s="136">
        <v>81.8</v>
      </c>
      <c r="AG12" s="136">
        <v>82.1</v>
      </c>
      <c r="AH12" s="136">
        <v>82.8</v>
      </c>
      <c r="AI12" s="136">
        <v>83.3</v>
      </c>
      <c r="AJ12" s="136">
        <v>84.3</v>
      </c>
      <c r="AK12" s="136">
        <v>85.3</v>
      </c>
      <c r="AL12" s="136">
        <v>86.3</v>
      </c>
      <c r="AM12" s="136">
        <v>87.1</v>
      </c>
      <c r="AN12" s="136">
        <v>87.5</v>
      </c>
      <c r="AO12" s="136">
        <v>88.1</v>
      </c>
      <c r="AP12" s="136">
        <v>88.9</v>
      </c>
      <c r="AQ12" s="136">
        <v>89.1</v>
      </c>
      <c r="AR12" s="136">
        <v>89.3</v>
      </c>
      <c r="AS12" s="136">
        <v>89.5</v>
      </c>
      <c r="AT12" s="136">
        <v>89.7</v>
      </c>
      <c r="AU12" s="136">
        <v>90.2</v>
      </c>
      <c r="AV12" s="136">
        <v>90.7</v>
      </c>
      <c r="AW12" s="136">
        <v>90.9</v>
      </c>
      <c r="AX12" s="136">
        <v>91</v>
      </c>
      <c r="AY12" s="136">
        <v>91.2</v>
      </c>
      <c r="AZ12" s="136">
        <v>91.8</v>
      </c>
      <c r="BA12" s="136">
        <v>92.5</v>
      </c>
      <c r="BB12" s="136">
        <v>93</v>
      </c>
      <c r="BC12" s="136">
        <v>93.6</v>
      </c>
      <c r="BD12" s="136">
        <v>93.9</v>
      </c>
      <c r="BE12" s="136">
        <v>94.4</v>
      </c>
      <c r="BF12" s="136">
        <v>94.6</v>
      </c>
      <c r="BG12" s="136">
        <v>95.4</v>
      </c>
      <c r="BH12" s="136">
        <v>96.1</v>
      </c>
      <c r="BI12" s="136">
        <v>96.9</v>
      </c>
      <c r="BJ12" s="136">
        <v>97.8</v>
      </c>
      <c r="BK12" s="136">
        <v>98.7</v>
      </c>
      <c r="BL12" s="136">
        <v>99.3</v>
      </c>
      <c r="BM12" s="136">
        <v>100.3</v>
      </c>
      <c r="BN12" s="136">
        <v>101.1</v>
      </c>
      <c r="BO12" s="136">
        <v>101.8</v>
      </c>
      <c r="BP12" s="136">
        <v>102.4</v>
      </c>
      <c r="BQ12" s="136">
        <v>103</v>
      </c>
      <c r="BR12" s="136">
        <v>103.5</v>
      </c>
      <c r="BS12" s="136">
        <v>103.2</v>
      </c>
      <c r="BT12" s="136">
        <v>102.5</v>
      </c>
      <c r="BU12" s="136">
        <v>100.6</v>
      </c>
      <c r="BV12" s="136">
        <v>97.9</v>
      </c>
      <c r="BW12" s="136">
        <v>97.7</v>
      </c>
      <c r="BX12" s="136">
        <v>98</v>
      </c>
      <c r="BY12" s="136">
        <v>98.5</v>
      </c>
      <c r="BZ12" s="136">
        <v>98.9</v>
      </c>
      <c r="CA12" s="136">
        <v>99.9</v>
      </c>
      <c r="CB12" s="136">
        <v>100.4</v>
      </c>
      <c r="CC12" s="136">
        <v>100.9</v>
      </c>
      <c r="CD12" s="136">
        <v>101.7</v>
      </c>
      <c r="CE12" s="136">
        <v>101.8</v>
      </c>
      <c r="CF12" s="136">
        <v>102</v>
      </c>
      <c r="CG12" s="136">
        <v>101.7</v>
      </c>
      <c r="CH12" s="136">
        <v>101.6</v>
      </c>
      <c r="CI12" s="136">
        <v>101.4</v>
      </c>
      <c r="CJ12" s="136">
        <v>101.4</v>
      </c>
      <c r="CK12" s="136">
        <v>101</v>
      </c>
      <c r="CL12" s="136">
        <v>101</v>
      </c>
      <c r="CM12" s="136">
        <v>101.4</v>
      </c>
      <c r="CN12" s="136">
        <v>101.8</v>
      </c>
      <c r="CO12" s="136">
        <v>102.2</v>
      </c>
      <c r="CP12" s="136">
        <v>102.5</v>
      </c>
      <c r="CQ12" s="136">
        <v>102.8</v>
      </c>
      <c r="CR12" s="136">
        <v>103.2</v>
      </c>
      <c r="CS12" s="136">
        <v>103.6</v>
      </c>
      <c r="CT12" s="136">
        <v>104.2</v>
      </c>
      <c r="CU12" s="1">
        <v>104.7</v>
      </c>
      <c r="CV12" s="1">
        <v>105.1</v>
      </c>
      <c r="CW12" s="118">
        <f>CV12*(CV12/CU12)</f>
        <v>105.50152817574019</v>
      </c>
    </row>
    <row r="13" spans="1:101">
      <c r="A13" s="137" t="s">
        <v>12</v>
      </c>
      <c r="B13" s="138" t="s">
        <v>3</v>
      </c>
      <c r="C13" s="138" t="s">
        <v>3</v>
      </c>
      <c r="D13" s="138" t="s">
        <v>3</v>
      </c>
      <c r="E13" s="138" t="s">
        <v>3</v>
      </c>
      <c r="F13" s="138" t="s">
        <v>3</v>
      </c>
      <c r="G13" s="138" t="s">
        <v>3</v>
      </c>
      <c r="H13" s="138" t="s">
        <v>3</v>
      </c>
      <c r="I13" s="138" t="s">
        <v>3</v>
      </c>
      <c r="J13" s="138" t="s">
        <v>3</v>
      </c>
      <c r="K13" s="138" t="s">
        <v>3</v>
      </c>
      <c r="L13" s="138" t="s">
        <v>3</v>
      </c>
      <c r="M13" s="138" t="s">
        <v>3</v>
      </c>
      <c r="N13" s="138" t="s">
        <v>3</v>
      </c>
      <c r="O13" s="138" t="s">
        <v>3</v>
      </c>
      <c r="P13" s="138" t="s">
        <v>3</v>
      </c>
      <c r="Q13" s="138" t="s">
        <v>3</v>
      </c>
      <c r="R13" s="136">
        <v>77</v>
      </c>
      <c r="S13" s="136">
        <v>77.400000000000006</v>
      </c>
      <c r="T13" s="136">
        <v>77.8</v>
      </c>
      <c r="U13" s="136">
        <v>78.099999999999994</v>
      </c>
      <c r="V13" s="136">
        <v>78.099999999999994</v>
      </c>
      <c r="W13" s="136">
        <v>78.7</v>
      </c>
      <c r="X13" s="136">
        <v>79.2</v>
      </c>
      <c r="Y13" s="136">
        <v>79.5</v>
      </c>
      <c r="Z13" s="136">
        <v>79.7</v>
      </c>
      <c r="AA13" s="136">
        <v>80.7</v>
      </c>
      <c r="AB13" s="136">
        <v>81.3</v>
      </c>
      <c r="AC13" s="136">
        <v>82.2</v>
      </c>
      <c r="AD13" s="136">
        <v>82.7</v>
      </c>
      <c r="AE13" s="136">
        <v>83.1</v>
      </c>
      <c r="AF13" s="136">
        <v>83.5</v>
      </c>
      <c r="AG13" s="136">
        <v>83.8</v>
      </c>
      <c r="AH13" s="136">
        <v>84.5</v>
      </c>
      <c r="AI13" s="136">
        <v>85.1</v>
      </c>
      <c r="AJ13" s="136">
        <v>86</v>
      </c>
      <c r="AK13" s="136">
        <v>87.1</v>
      </c>
      <c r="AL13" s="136">
        <v>88.1</v>
      </c>
      <c r="AM13" s="136">
        <v>88.9</v>
      </c>
      <c r="AN13" s="136">
        <v>89.3</v>
      </c>
      <c r="AO13" s="136">
        <v>90</v>
      </c>
      <c r="AP13" s="136">
        <v>90.9</v>
      </c>
      <c r="AQ13" s="136">
        <v>90.9</v>
      </c>
      <c r="AR13" s="136">
        <v>91</v>
      </c>
      <c r="AS13" s="136">
        <v>91.1</v>
      </c>
      <c r="AT13" s="136">
        <v>91.3</v>
      </c>
      <c r="AU13" s="136">
        <v>91.8</v>
      </c>
      <c r="AV13" s="136">
        <v>92.1</v>
      </c>
      <c r="AW13" s="136">
        <v>92.2</v>
      </c>
      <c r="AX13" s="136">
        <v>92</v>
      </c>
      <c r="AY13" s="136">
        <v>92.1</v>
      </c>
      <c r="AZ13" s="136">
        <v>92.6</v>
      </c>
      <c r="BA13" s="136">
        <v>93.3</v>
      </c>
      <c r="BB13" s="136">
        <v>93.7</v>
      </c>
      <c r="BC13" s="136">
        <v>94.3</v>
      </c>
      <c r="BD13" s="136">
        <v>94.6</v>
      </c>
      <c r="BE13" s="136">
        <v>94.9</v>
      </c>
      <c r="BF13" s="136">
        <v>95.1</v>
      </c>
      <c r="BG13" s="136">
        <v>95.7</v>
      </c>
      <c r="BH13" s="136">
        <v>96.4</v>
      </c>
      <c r="BI13" s="136">
        <v>97</v>
      </c>
      <c r="BJ13" s="136">
        <v>97.9</v>
      </c>
      <c r="BK13" s="136">
        <v>98.9</v>
      </c>
      <c r="BL13" s="136">
        <v>99.6</v>
      </c>
      <c r="BM13" s="136">
        <v>100.7</v>
      </c>
      <c r="BN13" s="136">
        <v>101.4</v>
      </c>
      <c r="BO13" s="136">
        <v>102.1</v>
      </c>
      <c r="BP13" s="136">
        <v>102.6</v>
      </c>
      <c r="BQ13" s="136">
        <v>103.1</v>
      </c>
      <c r="BR13" s="136">
        <v>103.7</v>
      </c>
      <c r="BS13" s="136">
        <v>103.3</v>
      </c>
      <c r="BT13" s="136">
        <v>102.8</v>
      </c>
      <c r="BU13" s="136">
        <v>100.9</v>
      </c>
      <c r="BV13" s="136">
        <v>97.9</v>
      </c>
      <c r="BW13" s="136">
        <v>97.7</v>
      </c>
      <c r="BX13" s="136">
        <v>98</v>
      </c>
      <c r="BY13" s="136">
        <v>98.5</v>
      </c>
      <c r="BZ13" s="136">
        <v>98.9</v>
      </c>
      <c r="CA13" s="136">
        <v>99.9</v>
      </c>
      <c r="CB13" s="136">
        <v>100.3</v>
      </c>
      <c r="CC13" s="136">
        <v>100.9</v>
      </c>
      <c r="CD13" s="136">
        <v>101.7</v>
      </c>
      <c r="CE13" s="136">
        <v>101.7</v>
      </c>
      <c r="CF13" s="136">
        <v>101.7</v>
      </c>
      <c r="CG13" s="136">
        <v>101.4</v>
      </c>
      <c r="CH13" s="136">
        <v>101.2</v>
      </c>
      <c r="CI13" s="136">
        <v>100.9</v>
      </c>
      <c r="CJ13" s="136">
        <v>100.8</v>
      </c>
      <c r="CK13" s="136">
        <v>100.3</v>
      </c>
      <c r="CL13" s="136">
        <v>100.1</v>
      </c>
      <c r="CM13" s="136">
        <v>100.5</v>
      </c>
      <c r="CN13" s="136">
        <v>100.7</v>
      </c>
      <c r="CO13" s="136">
        <v>100.9</v>
      </c>
      <c r="CP13" s="136">
        <v>101.1</v>
      </c>
      <c r="CQ13" s="136">
        <v>101.2</v>
      </c>
      <c r="CR13" s="136">
        <v>101.5</v>
      </c>
      <c r="CS13" s="136">
        <v>101.9</v>
      </c>
      <c r="CT13" s="136">
        <v>102.4</v>
      </c>
      <c r="CU13" s="1">
        <v>102.8</v>
      </c>
      <c r="CV13" s="1">
        <v>103.1</v>
      </c>
      <c r="CW13" s="118">
        <f>CV13*(CV13/CU13)</f>
        <v>103.40087548638131</v>
      </c>
    </row>
    <row r="14" spans="1:101">
      <c r="A14" s="137" t="s">
        <v>11</v>
      </c>
      <c r="B14" s="136">
        <v>79.599999999999994</v>
      </c>
      <c r="C14" s="136">
        <v>79.3</v>
      </c>
      <c r="D14" s="136">
        <v>78.900000000000006</v>
      </c>
      <c r="E14" s="136">
        <v>79.900000000000006</v>
      </c>
      <c r="F14" s="136">
        <v>81.2</v>
      </c>
      <c r="G14" s="136">
        <v>80.599999999999994</v>
      </c>
      <c r="H14" s="136">
        <v>80.400000000000006</v>
      </c>
      <c r="I14" s="136">
        <v>80.2</v>
      </c>
      <c r="J14" s="136">
        <v>79.599999999999994</v>
      </c>
      <c r="K14" s="136">
        <v>79.599999999999994</v>
      </c>
      <c r="L14" s="136">
        <v>80.099999999999994</v>
      </c>
      <c r="M14" s="136">
        <v>80</v>
      </c>
      <c r="N14" s="136">
        <v>81.099999999999994</v>
      </c>
      <c r="O14" s="136">
        <v>81.3</v>
      </c>
      <c r="P14" s="136">
        <v>82</v>
      </c>
      <c r="Q14" s="136">
        <v>83</v>
      </c>
      <c r="R14" s="136">
        <v>82.7</v>
      </c>
      <c r="S14" s="136">
        <v>83.4</v>
      </c>
      <c r="T14" s="136">
        <v>83.6</v>
      </c>
      <c r="U14" s="136">
        <v>83.6</v>
      </c>
      <c r="V14" s="136">
        <v>82.8</v>
      </c>
      <c r="W14" s="136">
        <v>83.9</v>
      </c>
      <c r="X14" s="136">
        <v>84.5</v>
      </c>
      <c r="Y14" s="136">
        <v>84.9</v>
      </c>
      <c r="Z14" s="136">
        <v>84.4</v>
      </c>
      <c r="AA14" s="136">
        <v>85.6</v>
      </c>
      <c r="AB14" s="136">
        <v>86</v>
      </c>
      <c r="AC14" s="136">
        <v>86.5</v>
      </c>
      <c r="AD14" s="136">
        <v>87.3</v>
      </c>
      <c r="AE14" s="136">
        <v>87</v>
      </c>
      <c r="AF14" s="136">
        <v>87.2</v>
      </c>
      <c r="AG14" s="136">
        <v>87.2</v>
      </c>
      <c r="AH14" s="136">
        <v>87.9</v>
      </c>
      <c r="AI14" s="136">
        <v>88.1</v>
      </c>
      <c r="AJ14" s="136">
        <v>89</v>
      </c>
      <c r="AK14" s="136">
        <v>90.1</v>
      </c>
      <c r="AL14" s="136">
        <v>91</v>
      </c>
      <c r="AM14" s="136">
        <v>91.9</v>
      </c>
      <c r="AN14" s="136">
        <v>91.7</v>
      </c>
      <c r="AO14" s="136">
        <v>91.8</v>
      </c>
      <c r="AP14" s="136">
        <v>93.3</v>
      </c>
      <c r="AQ14" s="136">
        <v>93.4</v>
      </c>
      <c r="AR14" s="136">
        <v>93.1</v>
      </c>
      <c r="AS14" s="136">
        <v>93.3</v>
      </c>
      <c r="AT14" s="136">
        <v>93</v>
      </c>
      <c r="AU14" s="136">
        <v>93.2</v>
      </c>
      <c r="AV14" s="136">
        <v>93.6</v>
      </c>
      <c r="AW14" s="136">
        <v>93.4</v>
      </c>
      <c r="AX14" s="136">
        <v>92.3</v>
      </c>
      <c r="AY14" s="136">
        <v>92.3</v>
      </c>
      <c r="AZ14" s="136">
        <v>92.8</v>
      </c>
      <c r="BA14" s="136">
        <v>93.1</v>
      </c>
      <c r="BB14" s="136">
        <v>93.1</v>
      </c>
      <c r="BC14" s="136">
        <v>93.4</v>
      </c>
      <c r="BD14" s="136">
        <v>93.3</v>
      </c>
      <c r="BE14" s="136">
        <v>93.3</v>
      </c>
      <c r="BF14" s="136">
        <v>93.2</v>
      </c>
      <c r="BG14" s="136">
        <v>93.8</v>
      </c>
      <c r="BH14" s="136">
        <v>94.5</v>
      </c>
      <c r="BI14" s="136">
        <v>94.9</v>
      </c>
      <c r="BJ14" s="136">
        <v>95.8</v>
      </c>
      <c r="BK14" s="136">
        <v>97.3</v>
      </c>
      <c r="BL14" s="136">
        <v>98.3</v>
      </c>
      <c r="BM14" s="136">
        <v>99.6</v>
      </c>
      <c r="BN14" s="136">
        <v>100</v>
      </c>
      <c r="BO14" s="136">
        <v>100.7</v>
      </c>
      <c r="BP14" s="136">
        <v>101.6</v>
      </c>
      <c r="BQ14" s="136">
        <v>101.9</v>
      </c>
      <c r="BR14" s="136">
        <v>102.8</v>
      </c>
      <c r="BS14" s="136">
        <v>102.5</v>
      </c>
      <c r="BT14" s="136">
        <v>102.1</v>
      </c>
      <c r="BU14" s="136">
        <v>100.1</v>
      </c>
      <c r="BV14" s="136">
        <v>95.6</v>
      </c>
      <c r="BW14" s="136">
        <v>95.7</v>
      </c>
      <c r="BX14" s="136">
        <v>96.3</v>
      </c>
      <c r="BY14" s="136">
        <v>97.1</v>
      </c>
      <c r="BZ14" s="136">
        <v>97.9</v>
      </c>
      <c r="CA14" s="136">
        <v>99.9</v>
      </c>
      <c r="CB14" s="136">
        <v>100.7</v>
      </c>
      <c r="CC14" s="136">
        <v>101.5</v>
      </c>
      <c r="CD14" s="136">
        <v>103.4</v>
      </c>
      <c r="CE14" s="136">
        <v>103.5</v>
      </c>
      <c r="CF14" s="136">
        <v>104</v>
      </c>
      <c r="CG14" s="136">
        <v>103.9</v>
      </c>
      <c r="CH14" s="136">
        <v>104.3</v>
      </c>
      <c r="CI14" s="136">
        <v>104.4</v>
      </c>
      <c r="CJ14" s="136">
        <v>104.6</v>
      </c>
      <c r="CK14" s="136">
        <v>104.1</v>
      </c>
      <c r="CL14" s="136">
        <v>103.8</v>
      </c>
      <c r="CM14" s="136">
        <v>104.7</v>
      </c>
      <c r="CN14" s="136">
        <v>105.1</v>
      </c>
      <c r="CO14" s="136">
        <v>105.5</v>
      </c>
      <c r="CP14" s="136">
        <v>106.2</v>
      </c>
      <c r="CQ14" s="136">
        <v>106.1</v>
      </c>
      <c r="CR14" s="136">
        <v>106.3</v>
      </c>
      <c r="CS14" s="136">
        <v>107</v>
      </c>
      <c r="CT14" s="136">
        <v>107.4</v>
      </c>
      <c r="CU14" s="1">
        <v>107.8</v>
      </c>
      <c r="CV14" s="1">
        <v>108.2</v>
      </c>
      <c r="CW14" s="118">
        <f>CV14*(CV14/CU14)</f>
        <v>108.60148423005568</v>
      </c>
    </row>
    <row r="15" spans="1:101">
      <c r="A15" s="137" t="s">
        <v>10</v>
      </c>
      <c r="B15" s="138" t="s">
        <v>3</v>
      </c>
      <c r="C15" s="138" t="s">
        <v>3</v>
      </c>
      <c r="D15" s="138" t="s">
        <v>3</v>
      </c>
      <c r="E15" s="138" t="s">
        <v>3</v>
      </c>
      <c r="F15" s="138" t="s">
        <v>3</v>
      </c>
      <c r="G15" s="138" t="s">
        <v>3</v>
      </c>
      <c r="H15" s="138" t="s">
        <v>3</v>
      </c>
      <c r="I15" s="138" t="s">
        <v>3</v>
      </c>
      <c r="J15" s="138" t="s">
        <v>3</v>
      </c>
      <c r="K15" s="138" t="s">
        <v>3</v>
      </c>
      <c r="L15" s="138" t="s">
        <v>3</v>
      </c>
      <c r="M15" s="138" t="s">
        <v>3</v>
      </c>
      <c r="N15" s="138" t="s">
        <v>3</v>
      </c>
      <c r="O15" s="138" t="s">
        <v>3</v>
      </c>
      <c r="P15" s="138" t="s">
        <v>3</v>
      </c>
      <c r="Q15" s="138" t="s">
        <v>3</v>
      </c>
      <c r="R15" s="136">
        <v>69.400000000000006</v>
      </c>
      <c r="S15" s="136">
        <v>70.099999999999994</v>
      </c>
      <c r="T15" s="136">
        <v>70.400000000000006</v>
      </c>
      <c r="U15" s="136">
        <v>70.900000000000006</v>
      </c>
      <c r="V15" s="136">
        <v>71.3</v>
      </c>
      <c r="W15" s="136">
        <v>71.7</v>
      </c>
      <c r="X15" s="136">
        <v>72.599999999999994</v>
      </c>
      <c r="Y15" s="136">
        <v>73.400000000000006</v>
      </c>
      <c r="Z15" s="136">
        <v>73.900000000000006</v>
      </c>
      <c r="AA15" s="136">
        <v>75.099999999999994</v>
      </c>
      <c r="AB15" s="136">
        <v>76.3</v>
      </c>
      <c r="AC15" s="136">
        <v>77</v>
      </c>
      <c r="AD15" s="136">
        <v>77.900000000000006</v>
      </c>
      <c r="AE15" s="136">
        <v>78.3</v>
      </c>
      <c r="AF15" s="136">
        <v>78.5</v>
      </c>
      <c r="AG15" s="136">
        <v>79.099999999999994</v>
      </c>
      <c r="AH15" s="136">
        <v>79.8</v>
      </c>
      <c r="AI15" s="136">
        <v>80.5</v>
      </c>
      <c r="AJ15" s="136">
        <v>80.8</v>
      </c>
      <c r="AK15" s="136">
        <v>82</v>
      </c>
      <c r="AL15" s="136">
        <v>82.3</v>
      </c>
      <c r="AM15" s="136">
        <v>83.2</v>
      </c>
      <c r="AN15" s="136">
        <v>84.7</v>
      </c>
      <c r="AO15" s="136">
        <v>85.9</v>
      </c>
      <c r="AP15" s="136">
        <v>86.9</v>
      </c>
      <c r="AQ15" s="136">
        <v>86.8</v>
      </c>
      <c r="AR15" s="136">
        <v>88.2</v>
      </c>
      <c r="AS15" s="136">
        <v>88.4</v>
      </c>
      <c r="AT15" s="136">
        <v>89.2</v>
      </c>
      <c r="AU15" s="136">
        <v>91.1</v>
      </c>
      <c r="AV15" s="136">
        <v>91.6</v>
      </c>
      <c r="AW15" s="136">
        <v>92.5</v>
      </c>
      <c r="AX15" s="136">
        <v>94.3</v>
      </c>
      <c r="AY15" s="136">
        <v>95.9</v>
      </c>
      <c r="AZ15" s="136">
        <v>96.6</v>
      </c>
      <c r="BA15" s="136">
        <v>98.7</v>
      </c>
      <c r="BB15" s="136">
        <v>100.4</v>
      </c>
      <c r="BC15" s="136">
        <v>100.4</v>
      </c>
      <c r="BD15" s="136">
        <v>101.6</v>
      </c>
      <c r="BE15" s="136">
        <v>101.3</v>
      </c>
      <c r="BF15" s="136">
        <v>100.7</v>
      </c>
      <c r="BG15" s="136">
        <v>101</v>
      </c>
      <c r="BH15" s="136">
        <v>102.4</v>
      </c>
      <c r="BI15" s="136">
        <v>103</v>
      </c>
      <c r="BJ15" s="136">
        <v>106.1</v>
      </c>
      <c r="BK15" s="136">
        <v>106.6</v>
      </c>
      <c r="BL15" s="136">
        <v>107.2</v>
      </c>
      <c r="BM15" s="136">
        <v>109.9</v>
      </c>
      <c r="BN15" s="136">
        <v>108.9</v>
      </c>
      <c r="BO15" s="136">
        <v>112</v>
      </c>
      <c r="BP15" s="136">
        <v>111.5</v>
      </c>
      <c r="BQ15" s="136">
        <v>110.9</v>
      </c>
      <c r="BR15" s="136">
        <v>111.6</v>
      </c>
      <c r="BS15" s="136">
        <v>110.8</v>
      </c>
      <c r="BT15" s="136">
        <v>110.7</v>
      </c>
      <c r="BU15" s="136">
        <v>109.2</v>
      </c>
      <c r="BV15" s="136">
        <v>104</v>
      </c>
      <c r="BW15" s="136">
        <v>107</v>
      </c>
      <c r="BX15" s="136">
        <v>106.2</v>
      </c>
      <c r="BY15" s="136">
        <v>106.2</v>
      </c>
      <c r="BZ15" s="136">
        <v>104.5</v>
      </c>
      <c r="CA15" s="136">
        <v>101.3</v>
      </c>
      <c r="CB15" s="136">
        <v>97.8</v>
      </c>
      <c r="CC15" s="136">
        <v>96.5</v>
      </c>
      <c r="CD15" s="136">
        <v>93.8</v>
      </c>
      <c r="CE15" s="136">
        <v>92.2</v>
      </c>
      <c r="CF15" s="136">
        <v>90.4</v>
      </c>
      <c r="CG15" s="136">
        <v>87</v>
      </c>
      <c r="CH15" s="136">
        <v>86</v>
      </c>
      <c r="CI15" s="136">
        <v>84.5</v>
      </c>
      <c r="CJ15" s="136">
        <v>83.2</v>
      </c>
      <c r="CK15" s="136">
        <v>83.1</v>
      </c>
      <c r="CL15" s="136">
        <v>81.599999999999994</v>
      </c>
      <c r="CM15" s="136">
        <v>81.599999999999994</v>
      </c>
      <c r="CN15" s="136">
        <v>81.7</v>
      </c>
      <c r="CO15" s="136">
        <v>81.5</v>
      </c>
      <c r="CP15" s="136">
        <v>81.900000000000006</v>
      </c>
      <c r="CQ15" s="136">
        <v>81.7</v>
      </c>
      <c r="CR15" s="136">
        <v>82.7</v>
      </c>
      <c r="CS15" s="136">
        <v>82.2</v>
      </c>
      <c r="CT15" s="136">
        <v>82.2</v>
      </c>
      <c r="CU15" s="1">
        <v>82.5</v>
      </c>
      <c r="CV15" s="1">
        <v>81.8</v>
      </c>
      <c r="CW15" s="118">
        <f>CV15*(CV15/CU15)</f>
        <v>81.10593939393938</v>
      </c>
    </row>
    <row r="16" spans="1:101">
      <c r="A16" s="137" t="s">
        <v>9</v>
      </c>
      <c r="B16" s="138" t="s">
        <v>3</v>
      </c>
      <c r="C16" s="138" t="s">
        <v>3</v>
      </c>
      <c r="D16" s="138" t="s">
        <v>3</v>
      </c>
      <c r="E16" s="138" t="s">
        <v>3</v>
      </c>
      <c r="F16" s="138" t="s">
        <v>3</v>
      </c>
      <c r="G16" s="138" t="s">
        <v>3</v>
      </c>
      <c r="H16" s="138" t="s">
        <v>3</v>
      </c>
      <c r="I16" s="138" t="s">
        <v>3</v>
      </c>
      <c r="J16" s="138" t="s">
        <v>3</v>
      </c>
      <c r="K16" s="138" t="s">
        <v>3</v>
      </c>
      <c r="L16" s="138" t="s">
        <v>3</v>
      </c>
      <c r="M16" s="138" t="s">
        <v>3</v>
      </c>
      <c r="N16" s="138" t="s">
        <v>3</v>
      </c>
      <c r="O16" s="138" t="s">
        <v>3</v>
      </c>
      <c r="P16" s="138" t="s">
        <v>3</v>
      </c>
      <c r="Q16" s="138" t="s">
        <v>3</v>
      </c>
      <c r="R16" s="136">
        <v>65.099999999999994</v>
      </c>
      <c r="S16" s="136">
        <v>65.599999999999994</v>
      </c>
      <c r="T16" s="136">
        <v>65.900000000000006</v>
      </c>
      <c r="U16" s="136">
        <v>66.3</v>
      </c>
      <c r="V16" s="136">
        <v>66.8</v>
      </c>
      <c r="W16" s="136">
        <v>67.2</v>
      </c>
      <c r="X16" s="136">
        <v>67.8</v>
      </c>
      <c r="Y16" s="136">
        <v>68.099999999999994</v>
      </c>
      <c r="Z16" s="136">
        <v>68.900000000000006</v>
      </c>
      <c r="AA16" s="136">
        <v>69.5</v>
      </c>
      <c r="AB16" s="136">
        <v>70.2</v>
      </c>
      <c r="AC16" s="136">
        <v>71.2</v>
      </c>
      <c r="AD16" s="136">
        <v>71.900000000000006</v>
      </c>
      <c r="AE16" s="136">
        <v>72.5</v>
      </c>
      <c r="AF16" s="136">
        <v>73.400000000000006</v>
      </c>
      <c r="AG16" s="136">
        <v>74.099999999999994</v>
      </c>
      <c r="AH16" s="136">
        <v>74.7</v>
      </c>
      <c r="AI16" s="136">
        <v>75.900000000000006</v>
      </c>
      <c r="AJ16" s="136">
        <v>76.8</v>
      </c>
      <c r="AK16" s="136">
        <v>77.7</v>
      </c>
      <c r="AL16" s="136">
        <v>78.900000000000006</v>
      </c>
      <c r="AM16" s="136">
        <v>79.900000000000006</v>
      </c>
      <c r="AN16" s="136">
        <v>80.7</v>
      </c>
      <c r="AO16" s="136">
        <v>81.599999999999994</v>
      </c>
      <c r="AP16" s="136">
        <v>82.5</v>
      </c>
      <c r="AQ16" s="136">
        <v>83.1</v>
      </c>
      <c r="AR16" s="136">
        <v>83.9</v>
      </c>
      <c r="AS16" s="136">
        <v>84.5</v>
      </c>
      <c r="AT16" s="136">
        <v>85</v>
      </c>
      <c r="AU16" s="136">
        <v>85.7</v>
      </c>
      <c r="AV16" s="136">
        <v>86.2</v>
      </c>
      <c r="AW16" s="136">
        <v>86.8</v>
      </c>
      <c r="AX16" s="136">
        <v>87.7</v>
      </c>
      <c r="AY16" s="136">
        <v>88.3</v>
      </c>
      <c r="AZ16" s="136">
        <v>88.9</v>
      </c>
      <c r="BA16" s="136">
        <v>89.8</v>
      </c>
      <c r="BB16" s="136">
        <v>90.3</v>
      </c>
      <c r="BC16" s="136">
        <v>91</v>
      </c>
      <c r="BD16" s="136">
        <v>91.9</v>
      </c>
      <c r="BE16" s="136">
        <v>92.5</v>
      </c>
      <c r="BF16" s="136">
        <v>93.5</v>
      </c>
      <c r="BG16" s="136">
        <v>94.4</v>
      </c>
      <c r="BH16" s="136">
        <v>95.3</v>
      </c>
      <c r="BI16" s="136">
        <v>96.3</v>
      </c>
      <c r="BJ16" s="136">
        <v>97.3</v>
      </c>
      <c r="BK16" s="136">
        <v>98.4</v>
      </c>
      <c r="BL16" s="136">
        <v>99.3</v>
      </c>
      <c r="BM16" s="136">
        <v>100.3</v>
      </c>
      <c r="BN16" s="136">
        <v>101.3</v>
      </c>
      <c r="BO16" s="136">
        <v>102.1</v>
      </c>
      <c r="BP16" s="136">
        <v>102.9</v>
      </c>
      <c r="BQ16" s="136">
        <v>103.8</v>
      </c>
      <c r="BR16" s="136">
        <v>104.3</v>
      </c>
      <c r="BS16" s="136">
        <v>104.4</v>
      </c>
      <c r="BT16" s="136">
        <v>103.6</v>
      </c>
      <c r="BU16" s="136">
        <v>102.5</v>
      </c>
      <c r="BV16" s="136">
        <v>100.9</v>
      </c>
      <c r="BW16" s="136">
        <v>99.9</v>
      </c>
      <c r="BX16" s="136">
        <v>99.6</v>
      </c>
      <c r="BY16" s="136">
        <v>99.5</v>
      </c>
      <c r="BZ16" s="136">
        <v>99.8</v>
      </c>
      <c r="CA16" s="136">
        <v>100</v>
      </c>
      <c r="CB16" s="136">
        <v>100.1</v>
      </c>
      <c r="CC16" s="136">
        <v>100.1</v>
      </c>
      <c r="CD16" s="136">
        <v>99.7</v>
      </c>
      <c r="CE16" s="136">
        <v>99.2</v>
      </c>
      <c r="CF16" s="136">
        <v>98.8</v>
      </c>
      <c r="CG16" s="136">
        <v>98.3</v>
      </c>
      <c r="CH16" s="136">
        <v>97.5</v>
      </c>
      <c r="CI16" s="136">
        <v>96.7</v>
      </c>
      <c r="CJ16" s="136">
        <v>96.2</v>
      </c>
      <c r="CK16" s="136">
        <v>95.2</v>
      </c>
      <c r="CL16" s="136">
        <v>94.9</v>
      </c>
      <c r="CM16" s="136">
        <v>94.6</v>
      </c>
      <c r="CN16" s="136">
        <v>94.7</v>
      </c>
      <c r="CO16" s="136">
        <v>94.9</v>
      </c>
      <c r="CP16" s="136">
        <v>95.3</v>
      </c>
      <c r="CQ16" s="136">
        <v>95.8</v>
      </c>
      <c r="CR16" s="136">
        <v>96.3</v>
      </c>
      <c r="CS16" s="136">
        <v>97</v>
      </c>
      <c r="CT16" s="136">
        <v>97.8</v>
      </c>
      <c r="CU16" s="1">
        <v>98.8</v>
      </c>
      <c r="CV16" s="1">
        <v>99.6</v>
      </c>
      <c r="CW16" s="118">
        <f>CV16*(CV16/CU16)</f>
        <v>100.40647773279352</v>
      </c>
    </row>
    <row r="17" spans="1:101">
      <c r="A17" s="137" t="s">
        <v>0</v>
      </c>
      <c r="B17" s="136">
        <v>72.3</v>
      </c>
      <c r="C17" s="136">
        <v>72.8</v>
      </c>
      <c r="D17" s="136">
        <v>73.099999999999994</v>
      </c>
      <c r="E17" s="136">
        <v>73.5</v>
      </c>
      <c r="F17" s="136">
        <v>74.099999999999994</v>
      </c>
      <c r="G17" s="136">
        <v>74.099999999999994</v>
      </c>
      <c r="H17" s="136">
        <v>74</v>
      </c>
      <c r="I17" s="136">
        <v>73.8</v>
      </c>
      <c r="J17" s="136">
        <v>73.3</v>
      </c>
      <c r="K17" s="136">
        <v>73.400000000000006</v>
      </c>
      <c r="L17" s="136">
        <v>73.7</v>
      </c>
      <c r="M17" s="136">
        <v>73.8</v>
      </c>
      <c r="N17" s="136">
        <v>74.2</v>
      </c>
      <c r="O17" s="136">
        <v>75</v>
      </c>
      <c r="P17" s="136">
        <v>75.599999999999994</v>
      </c>
      <c r="Q17" s="136">
        <v>76.2</v>
      </c>
      <c r="R17" s="136">
        <v>76.5</v>
      </c>
      <c r="S17" s="136">
        <v>76.900000000000006</v>
      </c>
      <c r="T17" s="136">
        <v>77</v>
      </c>
      <c r="U17" s="136">
        <v>77.099999999999994</v>
      </c>
      <c r="V17" s="136">
        <v>77.599999999999994</v>
      </c>
      <c r="W17" s="136">
        <v>77.8</v>
      </c>
      <c r="X17" s="136">
        <v>78.2</v>
      </c>
      <c r="Y17" s="136">
        <v>78.3</v>
      </c>
      <c r="Z17" s="136">
        <v>78.599999999999994</v>
      </c>
      <c r="AA17" s="136">
        <v>79.400000000000006</v>
      </c>
      <c r="AB17" s="136">
        <v>80.099999999999994</v>
      </c>
      <c r="AC17" s="136">
        <v>80.900000000000006</v>
      </c>
      <c r="AD17" s="136">
        <v>81.5</v>
      </c>
      <c r="AE17" s="136">
        <v>82.4</v>
      </c>
      <c r="AF17" s="136">
        <v>83</v>
      </c>
      <c r="AG17" s="136">
        <v>83.6</v>
      </c>
      <c r="AH17" s="136">
        <v>84.1</v>
      </c>
      <c r="AI17" s="136">
        <v>84.8</v>
      </c>
      <c r="AJ17" s="136">
        <v>85.7</v>
      </c>
      <c r="AK17" s="136">
        <v>86.7</v>
      </c>
      <c r="AL17" s="136">
        <v>87.8</v>
      </c>
      <c r="AM17" s="136">
        <v>88.5</v>
      </c>
      <c r="AN17" s="136">
        <v>89</v>
      </c>
      <c r="AO17" s="136">
        <v>89.8</v>
      </c>
      <c r="AP17" s="136">
        <v>90.4</v>
      </c>
      <c r="AQ17" s="136">
        <v>90.4</v>
      </c>
      <c r="AR17" s="136">
        <v>90.7</v>
      </c>
      <c r="AS17" s="136">
        <v>90.5</v>
      </c>
      <c r="AT17" s="136">
        <v>91</v>
      </c>
      <c r="AU17" s="136">
        <v>91.6</v>
      </c>
      <c r="AV17" s="136">
        <v>91.8</v>
      </c>
      <c r="AW17" s="136">
        <v>91.7</v>
      </c>
      <c r="AX17" s="136">
        <v>91.7</v>
      </c>
      <c r="AY17" s="136">
        <v>91.7</v>
      </c>
      <c r="AZ17" s="136">
        <v>92.4</v>
      </c>
      <c r="BA17" s="136">
        <v>93.2</v>
      </c>
      <c r="BB17" s="136">
        <v>93.8</v>
      </c>
      <c r="BC17" s="136">
        <v>94.5</v>
      </c>
      <c r="BD17" s="136">
        <v>94.9</v>
      </c>
      <c r="BE17" s="136">
        <v>95.5</v>
      </c>
      <c r="BF17" s="136">
        <v>95.6</v>
      </c>
      <c r="BG17" s="136">
        <v>95.8</v>
      </c>
      <c r="BH17" s="136">
        <v>96.3</v>
      </c>
      <c r="BI17" s="136">
        <v>97.1</v>
      </c>
      <c r="BJ17" s="136">
        <v>97.7</v>
      </c>
      <c r="BK17" s="136">
        <v>98.7</v>
      </c>
      <c r="BL17" s="136">
        <v>98.7</v>
      </c>
      <c r="BM17" s="136">
        <v>99.5</v>
      </c>
      <c r="BN17" s="136">
        <v>100.2</v>
      </c>
      <c r="BO17" s="136">
        <v>100.8</v>
      </c>
      <c r="BP17" s="136">
        <v>101.2</v>
      </c>
      <c r="BQ17" s="136">
        <v>101.5</v>
      </c>
      <c r="BR17" s="136">
        <v>102</v>
      </c>
      <c r="BS17" s="136">
        <v>101.4</v>
      </c>
      <c r="BT17" s="136">
        <v>101.1</v>
      </c>
      <c r="BU17" s="136">
        <v>99.5</v>
      </c>
      <c r="BV17" s="136">
        <v>98</v>
      </c>
      <c r="BW17" s="136">
        <v>97.9</v>
      </c>
      <c r="BX17" s="136">
        <v>98</v>
      </c>
      <c r="BY17" s="136">
        <v>98.7</v>
      </c>
      <c r="BZ17" s="136">
        <v>99.1</v>
      </c>
      <c r="CA17" s="136">
        <v>99.7</v>
      </c>
      <c r="CB17" s="136">
        <v>100.3</v>
      </c>
      <c r="CC17" s="136">
        <v>100.8</v>
      </c>
      <c r="CD17" s="136">
        <v>102</v>
      </c>
      <c r="CE17" s="136">
        <v>101.9</v>
      </c>
      <c r="CF17" s="136">
        <v>102.1</v>
      </c>
      <c r="CG17" s="136">
        <v>102.3</v>
      </c>
      <c r="CH17" s="136">
        <v>102.4</v>
      </c>
      <c r="CI17" s="136">
        <v>102.1</v>
      </c>
      <c r="CJ17" s="136">
        <v>102.4</v>
      </c>
      <c r="CK17" s="136">
        <v>102.3</v>
      </c>
      <c r="CL17" s="136">
        <v>102.5</v>
      </c>
      <c r="CM17" s="136">
        <v>103.3</v>
      </c>
      <c r="CN17" s="136">
        <v>103.2</v>
      </c>
      <c r="CO17" s="136">
        <v>103.3</v>
      </c>
      <c r="CP17" s="136">
        <v>103.2</v>
      </c>
      <c r="CQ17" s="136">
        <v>103.1</v>
      </c>
      <c r="CR17" s="136">
        <v>103.3</v>
      </c>
      <c r="CS17" s="136">
        <v>103.4</v>
      </c>
      <c r="CT17" s="136">
        <v>104.1</v>
      </c>
      <c r="CU17" s="1">
        <v>104.2</v>
      </c>
      <c r="CV17" s="1">
        <v>104.4</v>
      </c>
      <c r="CW17" s="118">
        <f>CV17*(CV17/CU17)</f>
        <v>104.60038387715932</v>
      </c>
    </row>
    <row r="18" spans="1:101">
      <c r="A18" s="137" t="s">
        <v>8</v>
      </c>
      <c r="B18" s="138" t="s">
        <v>3</v>
      </c>
      <c r="C18" s="138" t="s">
        <v>3</v>
      </c>
      <c r="D18" s="138" t="s">
        <v>3</v>
      </c>
      <c r="E18" s="138" t="s">
        <v>3</v>
      </c>
      <c r="F18" s="138" t="s">
        <v>3</v>
      </c>
      <c r="G18" s="138" t="s">
        <v>3</v>
      </c>
      <c r="H18" s="138" t="s">
        <v>3</v>
      </c>
      <c r="I18" s="138" t="s">
        <v>3</v>
      </c>
      <c r="J18" s="138" t="s">
        <v>3</v>
      </c>
      <c r="K18" s="138" t="s">
        <v>3</v>
      </c>
      <c r="L18" s="138" t="s">
        <v>3</v>
      </c>
      <c r="M18" s="138" t="s">
        <v>3</v>
      </c>
      <c r="N18" s="138" t="s">
        <v>3</v>
      </c>
      <c r="O18" s="138" t="s">
        <v>3</v>
      </c>
      <c r="P18" s="138" t="s">
        <v>3</v>
      </c>
      <c r="Q18" s="138" t="s">
        <v>3</v>
      </c>
      <c r="R18" s="136">
        <v>87.7</v>
      </c>
      <c r="S18" s="136">
        <v>88</v>
      </c>
      <c r="T18" s="136">
        <v>87.8</v>
      </c>
      <c r="U18" s="136">
        <v>88.6</v>
      </c>
      <c r="V18" s="136">
        <v>89.2</v>
      </c>
      <c r="W18" s="136">
        <v>89</v>
      </c>
      <c r="X18" s="136">
        <v>89</v>
      </c>
      <c r="Y18" s="136">
        <v>88.6</v>
      </c>
      <c r="Z18" s="136">
        <v>89.4</v>
      </c>
      <c r="AA18" s="136">
        <v>90.3</v>
      </c>
      <c r="AB18" s="136">
        <v>90.9</v>
      </c>
      <c r="AC18" s="136">
        <v>92.3</v>
      </c>
      <c r="AD18" s="136">
        <v>91.7</v>
      </c>
      <c r="AE18" s="136">
        <v>92.2</v>
      </c>
      <c r="AF18" s="136">
        <v>92.3</v>
      </c>
      <c r="AG18" s="136">
        <v>92</v>
      </c>
      <c r="AH18" s="136">
        <v>92.4</v>
      </c>
      <c r="AI18" s="136">
        <v>92.9</v>
      </c>
      <c r="AJ18" s="136">
        <v>93.6</v>
      </c>
      <c r="AK18" s="136">
        <v>94.9</v>
      </c>
      <c r="AL18" s="136">
        <v>95.8</v>
      </c>
      <c r="AM18" s="136">
        <v>96.7</v>
      </c>
      <c r="AN18" s="136">
        <v>97.3</v>
      </c>
      <c r="AO18" s="136">
        <v>98.5</v>
      </c>
      <c r="AP18" s="136">
        <v>99.2</v>
      </c>
      <c r="AQ18" s="136">
        <v>98.8</v>
      </c>
      <c r="AR18" s="136">
        <v>98.4</v>
      </c>
      <c r="AS18" s="136">
        <v>98.3</v>
      </c>
      <c r="AT18" s="136">
        <v>98.5</v>
      </c>
      <c r="AU18" s="136">
        <v>98.9</v>
      </c>
      <c r="AV18" s="136">
        <v>99.1</v>
      </c>
      <c r="AW18" s="136">
        <v>99.2</v>
      </c>
      <c r="AX18" s="136">
        <v>99.1</v>
      </c>
      <c r="AY18" s="136">
        <v>98.8</v>
      </c>
      <c r="AZ18" s="136">
        <v>99.1</v>
      </c>
      <c r="BA18" s="136">
        <v>99.6</v>
      </c>
      <c r="BB18" s="136">
        <v>100.1</v>
      </c>
      <c r="BC18" s="136">
        <v>100.4</v>
      </c>
      <c r="BD18" s="136">
        <v>100.7</v>
      </c>
      <c r="BE18" s="136">
        <v>100.9</v>
      </c>
      <c r="BF18" s="136">
        <v>100.7</v>
      </c>
      <c r="BG18" s="136">
        <v>101.5</v>
      </c>
      <c r="BH18" s="136">
        <v>102.2</v>
      </c>
      <c r="BI18" s="136">
        <v>102.3</v>
      </c>
      <c r="BJ18" s="136">
        <v>102.9</v>
      </c>
      <c r="BK18" s="136">
        <v>103.5</v>
      </c>
      <c r="BL18" s="136">
        <v>103.8</v>
      </c>
      <c r="BM18" s="136">
        <v>104.9</v>
      </c>
      <c r="BN18" s="136">
        <v>105.3</v>
      </c>
      <c r="BO18" s="136">
        <v>105.3</v>
      </c>
      <c r="BP18" s="136">
        <v>105.2</v>
      </c>
      <c r="BQ18" s="136">
        <v>105</v>
      </c>
      <c r="BR18" s="136">
        <v>106</v>
      </c>
      <c r="BS18" s="136">
        <v>105.2</v>
      </c>
      <c r="BT18" s="136">
        <v>103.8</v>
      </c>
      <c r="BU18" s="136">
        <v>101.3</v>
      </c>
      <c r="BV18" s="136">
        <v>98.4</v>
      </c>
      <c r="BW18" s="136">
        <v>97.9</v>
      </c>
      <c r="BX18" s="136">
        <v>98.5</v>
      </c>
      <c r="BY18" s="136">
        <v>98.6</v>
      </c>
      <c r="BZ18" s="136">
        <v>99.1</v>
      </c>
      <c r="CA18" s="136">
        <v>99.8</v>
      </c>
      <c r="CB18" s="136">
        <v>100.4</v>
      </c>
      <c r="CC18" s="136">
        <v>100.8</v>
      </c>
      <c r="CD18" s="136">
        <v>101.1</v>
      </c>
      <c r="CE18" s="136">
        <v>101.3</v>
      </c>
      <c r="CF18" s="136">
        <v>100.7</v>
      </c>
      <c r="CG18" s="136">
        <v>99.7</v>
      </c>
      <c r="CH18" s="136">
        <v>98.7</v>
      </c>
      <c r="CI18" s="136">
        <v>98</v>
      </c>
      <c r="CJ18" s="136">
        <v>97.5</v>
      </c>
      <c r="CK18" s="136">
        <v>97</v>
      </c>
      <c r="CL18" s="136">
        <v>96.2</v>
      </c>
      <c r="CM18" s="136">
        <v>96</v>
      </c>
      <c r="CN18" s="136">
        <v>96.1</v>
      </c>
      <c r="CO18" s="136">
        <v>96</v>
      </c>
      <c r="CP18" s="136">
        <v>95.9</v>
      </c>
      <c r="CQ18" s="136">
        <v>95.7</v>
      </c>
      <c r="CR18" s="136">
        <v>95.7</v>
      </c>
      <c r="CS18" s="136">
        <v>95.6</v>
      </c>
      <c r="CT18" s="136">
        <v>96</v>
      </c>
      <c r="CU18" s="1">
        <v>96.3</v>
      </c>
      <c r="CV18" s="1">
        <v>96.5</v>
      </c>
      <c r="CW18" s="118">
        <f>CV18*(CV18/CU18)</f>
        <v>96.700415368639653</v>
      </c>
    </row>
    <row r="19" spans="1:101">
      <c r="A19" s="137" t="s">
        <v>7</v>
      </c>
      <c r="B19" s="138" t="s">
        <v>3</v>
      </c>
      <c r="C19" s="138" t="s">
        <v>3</v>
      </c>
      <c r="D19" s="138" t="s">
        <v>3</v>
      </c>
      <c r="E19" s="138" t="s">
        <v>3</v>
      </c>
      <c r="F19" s="138" t="s">
        <v>3</v>
      </c>
      <c r="G19" s="138" t="s">
        <v>3</v>
      </c>
      <c r="H19" s="138" t="s">
        <v>3</v>
      </c>
      <c r="I19" s="138" t="s">
        <v>3</v>
      </c>
      <c r="J19" s="138" t="s">
        <v>3</v>
      </c>
      <c r="K19" s="138" t="s">
        <v>3</v>
      </c>
      <c r="L19" s="138" t="s">
        <v>3</v>
      </c>
      <c r="M19" s="138" t="s">
        <v>3</v>
      </c>
      <c r="N19" s="138" t="s">
        <v>3</v>
      </c>
      <c r="O19" s="138" t="s">
        <v>3</v>
      </c>
      <c r="P19" s="138" t="s">
        <v>3</v>
      </c>
      <c r="Q19" s="138" t="s">
        <v>3</v>
      </c>
      <c r="R19" s="138" t="s">
        <v>3</v>
      </c>
      <c r="S19" s="138" t="s">
        <v>3</v>
      </c>
      <c r="T19" s="138" t="s">
        <v>3</v>
      </c>
      <c r="U19" s="138" t="s">
        <v>3</v>
      </c>
      <c r="V19" s="136">
        <v>72.2</v>
      </c>
      <c r="W19" s="136">
        <v>73.099999999999994</v>
      </c>
      <c r="X19" s="136">
        <v>74.2</v>
      </c>
      <c r="Y19" s="136">
        <v>74.7</v>
      </c>
      <c r="Z19" s="136">
        <v>75.5</v>
      </c>
      <c r="AA19" s="136">
        <v>76.2</v>
      </c>
      <c r="AB19" s="136">
        <v>77.400000000000006</v>
      </c>
      <c r="AC19" s="136">
        <v>78.400000000000006</v>
      </c>
      <c r="AD19" s="136">
        <v>79.3</v>
      </c>
      <c r="AE19" s="136">
        <v>79.900000000000006</v>
      </c>
      <c r="AF19" s="136">
        <v>80.599999999999994</v>
      </c>
      <c r="AG19" s="136">
        <v>81.3</v>
      </c>
      <c r="AH19" s="136">
        <v>82.7</v>
      </c>
      <c r="AI19" s="136">
        <v>83.7</v>
      </c>
      <c r="AJ19" s="136">
        <v>84.7</v>
      </c>
      <c r="AK19" s="136">
        <v>85.9</v>
      </c>
      <c r="AL19" s="136">
        <v>86.5</v>
      </c>
      <c r="AM19" s="136">
        <v>87.5</v>
      </c>
      <c r="AN19" s="136">
        <v>88.3</v>
      </c>
      <c r="AO19" s="136">
        <v>89.3</v>
      </c>
      <c r="AP19" s="136">
        <v>89.4</v>
      </c>
      <c r="AQ19" s="136">
        <v>89.8</v>
      </c>
      <c r="AR19" s="136">
        <v>89.9</v>
      </c>
      <c r="AS19" s="136">
        <v>90</v>
      </c>
      <c r="AT19" s="136">
        <v>89.6</v>
      </c>
      <c r="AU19" s="136">
        <v>89.8</v>
      </c>
      <c r="AV19" s="136">
        <v>90</v>
      </c>
      <c r="AW19" s="136">
        <v>90.1</v>
      </c>
      <c r="AX19" s="136">
        <v>90.3</v>
      </c>
      <c r="AY19" s="136">
        <v>90</v>
      </c>
      <c r="AZ19" s="136">
        <v>90</v>
      </c>
      <c r="BA19" s="136">
        <v>90.5</v>
      </c>
      <c r="BB19" s="136">
        <v>91.4</v>
      </c>
      <c r="BC19" s="136">
        <v>91.7</v>
      </c>
      <c r="BD19" s="136">
        <v>92</v>
      </c>
      <c r="BE19" s="136">
        <v>92.1</v>
      </c>
      <c r="BF19" s="136">
        <v>92.6</v>
      </c>
      <c r="BG19" s="136">
        <v>93.4</v>
      </c>
      <c r="BH19" s="136">
        <v>94.5</v>
      </c>
      <c r="BI19" s="136">
        <v>95</v>
      </c>
      <c r="BJ19" s="136">
        <v>95.7</v>
      </c>
      <c r="BK19" s="136">
        <v>97.1</v>
      </c>
      <c r="BL19" s="136">
        <v>97.7</v>
      </c>
      <c r="BM19" s="136">
        <v>98.5</v>
      </c>
      <c r="BN19" s="136">
        <v>99.5</v>
      </c>
      <c r="BO19" s="136">
        <v>100</v>
      </c>
      <c r="BP19" s="136">
        <v>101.2</v>
      </c>
      <c r="BQ19" s="136">
        <v>102.7</v>
      </c>
      <c r="BR19" s="136">
        <v>102.6</v>
      </c>
      <c r="BS19" s="136">
        <v>103</v>
      </c>
      <c r="BT19" s="136">
        <v>102.7</v>
      </c>
      <c r="BU19" s="136">
        <v>101.9</v>
      </c>
      <c r="BV19" s="136">
        <v>98.6</v>
      </c>
      <c r="BW19" s="136">
        <v>98.4</v>
      </c>
      <c r="BX19" s="136">
        <v>98.7</v>
      </c>
      <c r="BY19" s="136">
        <v>99.2</v>
      </c>
      <c r="BZ19" s="136">
        <v>99.1</v>
      </c>
      <c r="CA19" s="136">
        <v>99.7</v>
      </c>
      <c r="CB19" s="136">
        <v>100</v>
      </c>
      <c r="CC19" s="136">
        <v>101.2</v>
      </c>
      <c r="CD19" s="136">
        <v>101.9</v>
      </c>
      <c r="CE19" s="136">
        <v>101.8</v>
      </c>
      <c r="CF19" s="136">
        <v>101.8</v>
      </c>
      <c r="CG19" s="136">
        <v>101.1</v>
      </c>
      <c r="CH19" s="136">
        <v>100.9</v>
      </c>
      <c r="CI19" s="136">
        <v>101</v>
      </c>
      <c r="CJ19" s="136">
        <v>100.7</v>
      </c>
      <c r="CK19" s="136">
        <v>99.8</v>
      </c>
      <c r="CL19" s="136">
        <v>100.1</v>
      </c>
      <c r="CM19" s="136">
        <v>99.7</v>
      </c>
      <c r="CN19" s="136">
        <v>100.2</v>
      </c>
      <c r="CO19" s="136">
        <v>100.7</v>
      </c>
      <c r="CP19" s="136">
        <v>100.3</v>
      </c>
      <c r="CQ19" s="136">
        <v>100.8</v>
      </c>
      <c r="CR19" s="136">
        <v>101.3</v>
      </c>
      <c r="CS19" s="136">
        <v>102.3</v>
      </c>
      <c r="CT19" s="136">
        <v>102.9</v>
      </c>
      <c r="CU19" s="1">
        <v>103</v>
      </c>
      <c r="CV19" s="1">
        <v>103.2</v>
      </c>
      <c r="CW19" s="118">
        <f>CV19*(CV19/CU19)</f>
        <v>103.40038834951457</v>
      </c>
    </row>
    <row r="20" spans="1:101">
      <c r="A20" s="137" t="s">
        <v>6</v>
      </c>
      <c r="B20" s="138" t="s">
        <v>3</v>
      </c>
      <c r="C20" s="138" t="s">
        <v>3</v>
      </c>
      <c r="D20" s="138" t="s">
        <v>3</v>
      </c>
      <c r="E20" s="138" t="s">
        <v>3</v>
      </c>
      <c r="F20" s="138" t="s">
        <v>3</v>
      </c>
      <c r="G20" s="138" t="s">
        <v>3</v>
      </c>
      <c r="H20" s="138" t="s">
        <v>3</v>
      </c>
      <c r="I20" s="138" t="s">
        <v>3</v>
      </c>
      <c r="J20" s="138" t="s">
        <v>3</v>
      </c>
      <c r="K20" s="138" t="s">
        <v>3</v>
      </c>
      <c r="L20" s="138" t="s">
        <v>3</v>
      </c>
      <c r="M20" s="138" t="s">
        <v>3</v>
      </c>
      <c r="N20" s="138" t="s">
        <v>3</v>
      </c>
      <c r="O20" s="138" t="s">
        <v>3</v>
      </c>
      <c r="P20" s="138" t="s">
        <v>3</v>
      </c>
      <c r="Q20" s="138" t="s">
        <v>3</v>
      </c>
      <c r="R20" s="138" t="s">
        <v>3</v>
      </c>
      <c r="S20" s="138" t="s">
        <v>3</v>
      </c>
      <c r="T20" s="138" t="s">
        <v>3</v>
      </c>
      <c r="U20" s="138" t="s">
        <v>3</v>
      </c>
      <c r="V20" s="138" t="s">
        <v>3</v>
      </c>
      <c r="W20" s="138" t="s">
        <v>3</v>
      </c>
      <c r="X20" s="138" t="s">
        <v>3</v>
      </c>
      <c r="Y20" s="138" t="s">
        <v>3</v>
      </c>
      <c r="Z20" s="138" t="s">
        <v>3</v>
      </c>
      <c r="AA20" s="138" t="s">
        <v>3</v>
      </c>
      <c r="AB20" s="138" t="s">
        <v>3</v>
      </c>
      <c r="AC20" s="138" t="s">
        <v>3</v>
      </c>
      <c r="AD20" s="138" t="s">
        <v>3</v>
      </c>
      <c r="AE20" s="138" t="s">
        <v>3</v>
      </c>
      <c r="AF20" s="138" t="s">
        <v>3</v>
      </c>
      <c r="AG20" s="138" t="s">
        <v>3</v>
      </c>
      <c r="AH20" s="138" t="s">
        <v>3</v>
      </c>
      <c r="AI20" s="138" t="s">
        <v>3</v>
      </c>
      <c r="AJ20" s="138" t="s">
        <v>3</v>
      </c>
      <c r="AK20" s="138" t="s">
        <v>3</v>
      </c>
      <c r="AL20" s="138" t="s">
        <v>3</v>
      </c>
      <c r="AM20" s="138" t="s">
        <v>3</v>
      </c>
      <c r="AN20" s="138" t="s">
        <v>3</v>
      </c>
      <c r="AO20" s="138" t="s">
        <v>3</v>
      </c>
      <c r="AP20" s="138" t="s">
        <v>3</v>
      </c>
      <c r="AQ20" s="138" t="s">
        <v>3</v>
      </c>
      <c r="AR20" s="138" t="s">
        <v>3</v>
      </c>
      <c r="AS20" s="138" t="s">
        <v>3</v>
      </c>
      <c r="AT20" s="136">
        <v>70</v>
      </c>
      <c r="AU20" s="136">
        <v>70.2</v>
      </c>
      <c r="AV20" s="136">
        <v>70.8</v>
      </c>
      <c r="AW20" s="136">
        <v>71.3</v>
      </c>
      <c r="AX20" s="136">
        <v>71.5</v>
      </c>
      <c r="AY20" s="136">
        <v>72.7</v>
      </c>
      <c r="AZ20" s="136">
        <v>73.8</v>
      </c>
      <c r="BA20" s="136">
        <v>74.5</v>
      </c>
      <c r="BB20" s="136">
        <v>75.900000000000006</v>
      </c>
      <c r="BC20" s="136">
        <v>76.8</v>
      </c>
      <c r="BD20" s="136">
        <v>76.7</v>
      </c>
      <c r="BE20" s="136">
        <v>77.8</v>
      </c>
      <c r="BF20" s="136">
        <v>78.3</v>
      </c>
      <c r="BG20" s="136">
        <v>78.8</v>
      </c>
      <c r="BH20" s="136">
        <v>80.099999999999994</v>
      </c>
      <c r="BI20" s="136">
        <v>80.900000000000006</v>
      </c>
      <c r="BJ20" s="136">
        <v>82.2</v>
      </c>
      <c r="BK20" s="136">
        <v>83.6</v>
      </c>
      <c r="BL20" s="136">
        <v>85.3</v>
      </c>
      <c r="BM20" s="136">
        <v>86.6</v>
      </c>
      <c r="BN20" s="136">
        <v>88.4</v>
      </c>
      <c r="BO20" s="136">
        <v>89.8</v>
      </c>
      <c r="BP20" s="136">
        <v>91</v>
      </c>
      <c r="BQ20" s="136">
        <v>92.9</v>
      </c>
      <c r="BR20" s="136">
        <v>93.4</v>
      </c>
      <c r="BS20" s="136">
        <v>94.1</v>
      </c>
      <c r="BT20" s="136">
        <v>94.6</v>
      </c>
      <c r="BU20" s="136">
        <v>94.3</v>
      </c>
      <c r="BV20" s="136">
        <v>95.5</v>
      </c>
      <c r="BW20" s="136">
        <v>95.9</v>
      </c>
      <c r="BX20" s="136">
        <v>96.4</v>
      </c>
      <c r="BY20" s="136">
        <v>97.8</v>
      </c>
      <c r="BZ20" s="136">
        <v>98.1</v>
      </c>
      <c r="CA20" s="136">
        <v>99.4</v>
      </c>
      <c r="CB20" s="136">
        <v>100.7</v>
      </c>
      <c r="CC20" s="136">
        <v>101.8</v>
      </c>
      <c r="CD20" s="136">
        <v>103.3</v>
      </c>
      <c r="CE20" s="136">
        <v>104.6</v>
      </c>
      <c r="CF20" s="136">
        <v>105.7</v>
      </c>
      <c r="CG20" s="136">
        <v>106.6</v>
      </c>
      <c r="CH20" s="136">
        <v>106.9</v>
      </c>
      <c r="CI20" s="136">
        <v>106.7</v>
      </c>
      <c r="CJ20" s="136">
        <v>106.9</v>
      </c>
      <c r="CK20" s="136">
        <v>106.8</v>
      </c>
      <c r="CL20" s="136">
        <v>106.9</v>
      </c>
      <c r="CM20" s="136">
        <v>107.8</v>
      </c>
      <c r="CN20" s="136">
        <v>108.6</v>
      </c>
      <c r="CO20" s="136">
        <v>109.2</v>
      </c>
      <c r="CP20" s="136">
        <v>110.3</v>
      </c>
      <c r="CQ20" s="136">
        <v>111.3</v>
      </c>
      <c r="CR20" s="136">
        <v>112.1</v>
      </c>
      <c r="CS20" s="136">
        <v>113.3</v>
      </c>
      <c r="CT20" s="136">
        <v>114.2</v>
      </c>
      <c r="CU20" s="1">
        <v>115.1</v>
      </c>
      <c r="CV20" s="1">
        <v>116.2</v>
      </c>
      <c r="CW20" s="118">
        <f>CV20*(CV20/CU20)</f>
        <v>117.31051259774111</v>
      </c>
    </row>
    <row r="21" spans="1:101">
      <c r="A21" s="137" t="s">
        <v>5</v>
      </c>
      <c r="B21" s="138" t="s">
        <v>3</v>
      </c>
      <c r="C21" s="138" t="s">
        <v>3</v>
      </c>
      <c r="D21" s="138" t="s">
        <v>3</v>
      </c>
      <c r="E21" s="138" t="s">
        <v>3</v>
      </c>
      <c r="F21" s="138" t="s">
        <v>3</v>
      </c>
      <c r="G21" s="138" t="s">
        <v>3</v>
      </c>
      <c r="H21" s="138" t="s">
        <v>3</v>
      </c>
      <c r="I21" s="138" t="s">
        <v>3</v>
      </c>
      <c r="J21" s="138" t="s">
        <v>3</v>
      </c>
      <c r="K21" s="138" t="s">
        <v>3</v>
      </c>
      <c r="L21" s="138" t="s">
        <v>3</v>
      </c>
      <c r="M21" s="138" t="s">
        <v>3</v>
      </c>
      <c r="N21" s="138" t="s">
        <v>3</v>
      </c>
      <c r="O21" s="138" t="s">
        <v>3</v>
      </c>
      <c r="P21" s="138" t="s">
        <v>3</v>
      </c>
      <c r="Q21" s="138" t="s">
        <v>3</v>
      </c>
      <c r="R21" s="136">
        <v>75.099999999999994</v>
      </c>
      <c r="S21" s="136">
        <v>76</v>
      </c>
      <c r="T21" s="136">
        <v>76.3</v>
      </c>
      <c r="U21" s="136">
        <v>76.900000000000006</v>
      </c>
      <c r="V21" s="136">
        <v>77.400000000000006</v>
      </c>
      <c r="W21" s="136">
        <v>78.3</v>
      </c>
      <c r="X21" s="136">
        <v>79.5</v>
      </c>
      <c r="Y21" s="136">
        <v>79.8</v>
      </c>
      <c r="Z21" s="136">
        <v>81</v>
      </c>
      <c r="AA21" s="136">
        <v>81.7</v>
      </c>
      <c r="AB21" s="136">
        <v>82.8</v>
      </c>
      <c r="AC21" s="136">
        <v>83.4</v>
      </c>
      <c r="AD21" s="136">
        <v>84.5</v>
      </c>
      <c r="AE21" s="136">
        <v>85.8</v>
      </c>
      <c r="AF21" s="136">
        <v>86.8</v>
      </c>
      <c r="AG21" s="136">
        <v>87.5</v>
      </c>
      <c r="AH21" s="136">
        <v>88.6</v>
      </c>
      <c r="AI21" s="136">
        <v>89.1</v>
      </c>
      <c r="AJ21" s="136">
        <v>89.9</v>
      </c>
      <c r="AK21" s="136">
        <v>90.5</v>
      </c>
      <c r="AL21" s="136">
        <v>92.5</v>
      </c>
      <c r="AM21" s="136">
        <v>91.9</v>
      </c>
      <c r="AN21" s="136">
        <v>93.2</v>
      </c>
      <c r="AO21" s="136">
        <v>93.9</v>
      </c>
      <c r="AP21" s="136">
        <v>93.7</v>
      </c>
      <c r="AQ21" s="136">
        <v>94.5</v>
      </c>
      <c r="AR21" s="136">
        <v>94.6</v>
      </c>
      <c r="AS21" s="136">
        <v>95.9</v>
      </c>
      <c r="AT21" s="136">
        <v>96.2</v>
      </c>
      <c r="AU21" s="136">
        <v>95.8</v>
      </c>
      <c r="AV21" s="136">
        <v>95.2</v>
      </c>
      <c r="AW21" s="136">
        <v>94.6</v>
      </c>
      <c r="AX21" s="136">
        <v>94.6</v>
      </c>
      <c r="AY21" s="136">
        <v>93.9</v>
      </c>
      <c r="AZ21" s="136">
        <v>94.6</v>
      </c>
      <c r="BA21" s="136">
        <v>95</v>
      </c>
      <c r="BB21" s="136">
        <v>95.9</v>
      </c>
      <c r="BC21" s="136">
        <v>96.5</v>
      </c>
      <c r="BD21" s="136">
        <v>96.4</v>
      </c>
      <c r="BE21" s="136">
        <v>96.2</v>
      </c>
      <c r="BF21" s="136">
        <v>96.9</v>
      </c>
      <c r="BG21" s="136">
        <v>97.3</v>
      </c>
      <c r="BH21" s="136">
        <v>96.7</v>
      </c>
      <c r="BI21" s="136">
        <v>96.9</v>
      </c>
      <c r="BJ21" s="136">
        <v>97.7</v>
      </c>
      <c r="BK21" s="136">
        <v>98.6</v>
      </c>
      <c r="BL21" s="136">
        <v>98.5</v>
      </c>
      <c r="BM21" s="136">
        <v>99.2</v>
      </c>
      <c r="BN21" s="136">
        <v>100.3</v>
      </c>
      <c r="BO21" s="136">
        <v>100.7</v>
      </c>
      <c r="BP21" s="136">
        <v>100.9</v>
      </c>
      <c r="BQ21" s="136">
        <v>102</v>
      </c>
      <c r="BR21" s="136">
        <v>102</v>
      </c>
      <c r="BS21" s="136">
        <v>101.5</v>
      </c>
      <c r="BT21" s="136">
        <v>101.2</v>
      </c>
      <c r="BU21" s="136">
        <v>99.9</v>
      </c>
      <c r="BV21" s="136">
        <v>97.6</v>
      </c>
      <c r="BW21" s="136">
        <v>97.7</v>
      </c>
      <c r="BX21" s="136">
        <v>98.6</v>
      </c>
      <c r="BY21" s="136">
        <v>98.6</v>
      </c>
      <c r="BZ21" s="136">
        <v>99.6</v>
      </c>
      <c r="CA21" s="136">
        <v>100.1</v>
      </c>
      <c r="CB21" s="136">
        <v>100.3</v>
      </c>
      <c r="CC21" s="136">
        <v>100</v>
      </c>
      <c r="CD21" s="136">
        <v>99.3</v>
      </c>
      <c r="CE21" s="136">
        <v>98.8</v>
      </c>
      <c r="CF21" s="136">
        <v>98.1</v>
      </c>
      <c r="CG21" s="136">
        <v>96.5</v>
      </c>
      <c r="CH21" s="136">
        <v>96.1</v>
      </c>
      <c r="CI21" s="136">
        <v>94.8</v>
      </c>
      <c r="CJ21" s="136">
        <v>93.8</v>
      </c>
      <c r="CK21" s="136">
        <v>92.2</v>
      </c>
      <c r="CL21" s="136">
        <v>92.5</v>
      </c>
      <c r="CM21" s="136">
        <v>93.1</v>
      </c>
      <c r="CN21" s="136">
        <v>93</v>
      </c>
      <c r="CO21" s="136">
        <v>93.9</v>
      </c>
      <c r="CP21" s="136">
        <v>93.4</v>
      </c>
      <c r="CQ21" s="136">
        <v>94</v>
      </c>
      <c r="CR21" s="136">
        <v>94.1</v>
      </c>
      <c r="CS21" s="136">
        <v>94.5</v>
      </c>
      <c r="CT21" s="136">
        <v>94.9</v>
      </c>
      <c r="CU21" s="1">
        <v>95.4</v>
      </c>
      <c r="CV21" s="1">
        <v>95.4</v>
      </c>
      <c r="CW21" s="118">
        <f>CV21*(CV21/CU21)</f>
        <v>95.4</v>
      </c>
    </row>
    <row r="22" spans="1:101">
      <c r="A22" s="137" t="s">
        <v>4</v>
      </c>
      <c r="B22" s="138" t="s">
        <v>3</v>
      </c>
      <c r="C22" s="138" t="s">
        <v>3</v>
      </c>
      <c r="D22" s="138" t="s">
        <v>3</v>
      </c>
      <c r="E22" s="138" t="s">
        <v>3</v>
      </c>
      <c r="F22" s="138" t="s">
        <v>3</v>
      </c>
      <c r="G22" s="138" t="s">
        <v>3</v>
      </c>
      <c r="H22" s="138" t="s">
        <v>3</v>
      </c>
      <c r="I22" s="138" t="s">
        <v>3</v>
      </c>
      <c r="J22" s="136">
        <v>62.4</v>
      </c>
      <c r="K22" s="136">
        <v>62.8</v>
      </c>
      <c r="L22" s="136">
        <v>63.6</v>
      </c>
      <c r="M22" s="136">
        <v>63.2</v>
      </c>
      <c r="N22" s="136">
        <v>64.3</v>
      </c>
      <c r="O22" s="136">
        <v>65.099999999999994</v>
      </c>
      <c r="P22" s="136">
        <v>65.7</v>
      </c>
      <c r="Q22" s="136">
        <v>66.7</v>
      </c>
      <c r="R22" s="136">
        <v>67.599999999999994</v>
      </c>
      <c r="S22" s="136">
        <v>68</v>
      </c>
      <c r="T22" s="136">
        <v>68.2</v>
      </c>
      <c r="U22" s="136">
        <v>69.099999999999994</v>
      </c>
      <c r="V22" s="136">
        <v>69.400000000000006</v>
      </c>
      <c r="W22" s="136">
        <v>68.900000000000006</v>
      </c>
      <c r="X22" s="136">
        <v>69.2</v>
      </c>
      <c r="Y22" s="136">
        <v>69.7</v>
      </c>
      <c r="Z22" s="136">
        <v>70.099999999999994</v>
      </c>
      <c r="AA22" s="136">
        <v>71</v>
      </c>
      <c r="AB22" s="136">
        <v>71.7</v>
      </c>
      <c r="AC22" s="136">
        <v>72.900000000000006</v>
      </c>
      <c r="AD22" s="136">
        <v>73.099999999999994</v>
      </c>
      <c r="AE22" s="136">
        <v>74.3</v>
      </c>
      <c r="AF22" s="136">
        <v>74.7</v>
      </c>
      <c r="AG22" s="136">
        <v>75.5</v>
      </c>
      <c r="AH22" s="136">
        <v>76.599999999999994</v>
      </c>
      <c r="AI22" s="136">
        <v>76.900000000000006</v>
      </c>
      <c r="AJ22" s="136">
        <v>77.7</v>
      </c>
      <c r="AK22" s="136">
        <v>79.099999999999994</v>
      </c>
      <c r="AL22" s="136">
        <v>79.599999999999994</v>
      </c>
      <c r="AM22" s="136">
        <v>81.400000000000006</v>
      </c>
      <c r="AN22" s="136">
        <v>82.1</v>
      </c>
      <c r="AO22" s="136">
        <v>82.3</v>
      </c>
      <c r="AP22" s="136">
        <v>82.1</v>
      </c>
      <c r="AQ22" s="136">
        <v>82.5</v>
      </c>
      <c r="AR22" s="136">
        <v>83</v>
      </c>
      <c r="AS22" s="136">
        <v>83.5</v>
      </c>
      <c r="AT22" s="136">
        <v>83.4</v>
      </c>
      <c r="AU22" s="136">
        <v>84.6</v>
      </c>
      <c r="AV22" s="136">
        <v>84.7</v>
      </c>
      <c r="AW22" s="136">
        <v>85.1</v>
      </c>
      <c r="AX22" s="136">
        <v>86.2</v>
      </c>
      <c r="AY22" s="136">
        <v>85.8</v>
      </c>
      <c r="AZ22" s="136">
        <v>87</v>
      </c>
      <c r="BA22" s="136">
        <v>87.5</v>
      </c>
      <c r="BB22" s="136">
        <v>88.8</v>
      </c>
      <c r="BC22" s="136">
        <v>89.5</v>
      </c>
      <c r="BD22" s="136">
        <v>90.3</v>
      </c>
      <c r="BE22" s="136">
        <v>91</v>
      </c>
      <c r="BF22" s="136">
        <v>91.1</v>
      </c>
      <c r="BG22" s="136">
        <v>92.1</v>
      </c>
      <c r="BH22" s="136">
        <v>92.9</v>
      </c>
      <c r="BI22" s="136">
        <v>93.6</v>
      </c>
      <c r="BJ22" s="136">
        <v>95.4</v>
      </c>
      <c r="BK22" s="136">
        <v>96.5</v>
      </c>
      <c r="BL22" s="136">
        <v>97.8</v>
      </c>
      <c r="BM22" s="136">
        <v>98.3</v>
      </c>
      <c r="BN22" s="136">
        <v>99.2</v>
      </c>
      <c r="BO22" s="136">
        <v>99.9</v>
      </c>
      <c r="BP22" s="136">
        <v>100.7</v>
      </c>
      <c r="BQ22" s="136">
        <v>102</v>
      </c>
      <c r="BR22" s="136">
        <v>100.6</v>
      </c>
      <c r="BS22" s="136">
        <v>100.8</v>
      </c>
      <c r="BT22" s="136">
        <v>100.6</v>
      </c>
      <c r="BU22" s="136">
        <v>96.8</v>
      </c>
      <c r="BV22" s="136">
        <v>94.4</v>
      </c>
      <c r="BW22" s="136">
        <v>94.4</v>
      </c>
      <c r="BX22" s="136">
        <v>94.5</v>
      </c>
      <c r="BY22" s="136">
        <v>95.1</v>
      </c>
      <c r="BZ22" s="136">
        <v>97.3</v>
      </c>
      <c r="CA22" s="136">
        <v>99.4</v>
      </c>
      <c r="CB22" s="136">
        <v>100.7</v>
      </c>
      <c r="CC22" s="136">
        <v>102.6</v>
      </c>
      <c r="CD22" s="136">
        <v>102.4</v>
      </c>
      <c r="CE22" s="136">
        <v>102.7</v>
      </c>
      <c r="CF22" s="136">
        <v>103.7</v>
      </c>
      <c r="CG22" s="136">
        <v>102</v>
      </c>
      <c r="CH22" s="136">
        <v>102.3</v>
      </c>
      <c r="CI22" s="136">
        <v>103</v>
      </c>
      <c r="CJ22" s="136">
        <v>103</v>
      </c>
      <c r="CK22" s="136">
        <v>102.7</v>
      </c>
      <c r="CL22" s="136">
        <v>103.7</v>
      </c>
      <c r="CM22" s="136">
        <v>103.3</v>
      </c>
      <c r="CN22" s="136">
        <v>104.1</v>
      </c>
      <c r="CO22" s="136">
        <v>105.1</v>
      </c>
      <c r="CP22" s="136">
        <v>105.5</v>
      </c>
      <c r="CQ22" s="136">
        <v>106.2</v>
      </c>
      <c r="CR22" s="136">
        <v>106.6</v>
      </c>
      <c r="CS22" s="136">
        <v>107.8</v>
      </c>
      <c r="CT22" s="136">
        <v>108.7</v>
      </c>
      <c r="CU22" s="1">
        <v>109.8</v>
      </c>
      <c r="CV22" s="1">
        <v>110.7</v>
      </c>
      <c r="CW22" s="118">
        <f>CV22*(CV22/CU22)</f>
        <v>111.60737704918034</v>
      </c>
    </row>
    <row r="23" spans="1:101">
      <c r="A23" s="137" t="s">
        <v>2</v>
      </c>
      <c r="B23" s="136">
        <v>66.400000000000006</v>
      </c>
      <c r="C23" s="136">
        <v>66.3</v>
      </c>
      <c r="D23" s="136">
        <v>66.099999999999994</v>
      </c>
      <c r="E23" s="136">
        <v>66.3</v>
      </c>
      <c r="F23" s="136">
        <v>66.3</v>
      </c>
      <c r="G23" s="136">
        <v>66.2</v>
      </c>
      <c r="H23" s="136">
        <v>66.7</v>
      </c>
      <c r="I23" s="136">
        <v>67.099999999999994</v>
      </c>
      <c r="J23" s="136">
        <v>67.7</v>
      </c>
      <c r="K23" s="136">
        <v>68</v>
      </c>
      <c r="L23" s="136">
        <v>68.599999999999994</v>
      </c>
      <c r="M23" s="136">
        <v>69.099999999999994</v>
      </c>
      <c r="N23" s="136">
        <v>70</v>
      </c>
      <c r="O23" s="136">
        <v>70.8</v>
      </c>
      <c r="P23" s="136">
        <v>71.599999999999994</v>
      </c>
      <c r="Q23" s="136">
        <v>72</v>
      </c>
      <c r="R23" s="136">
        <v>72.2</v>
      </c>
      <c r="S23" s="136">
        <v>72.5</v>
      </c>
      <c r="T23" s="136">
        <v>73.3</v>
      </c>
      <c r="U23" s="136">
        <v>73.599999999999994</v>
      </c>
      <c r="V23" s="136">
        <v>74.400000000000006</v>
      </c>
      <c r="W23" s="136">
        <v>74.599999999999994</v>
      </c>
      <c r="X23" s="136">
        <v>75</v>
      </c>
      <c r="Y23" s="136">
        <v>75.400000000000006</v>
      </c>
      <c r="Z23" s="136">
        <v>76</v>
      </c>
      <c r="AA23" s="136">
        <v>76.8</v>
      </c>
      <c r="AB23" s="136">
        <v>77.400000000000006</v>
      </c>
      <c r="AC23" s="136">
        <v>78.400000000000006</v>
      </c>
      <c r="AD23" s="136">
        <v>78.900000000000006</v>
      </c>
      <c r="AE23" s="136">
        <v>79.400000000000006</v>
      </c>
      <c r="AF23" s="136">
        <v>79.900000000000006</v>
      </c>
      <c r="AG23" s="136">
        <v>80.8</v>
      </c>
      <c r="AH23" s="136">
        <v>81.2</v>
      </c>
      <c r="AI23" s="136">
        <v>81.400000000000006</v>
      </c>
      <c r="AJ23" s="136">
        <v>82.7</v>
      </c>
      <c r="AK23" s="136">
        <v>83.7</v>
      </c>
      <c r="AL23" s="136">
        <v>84.7</v>
      </c>
      <c r="AM23" s="136">
        <v>85.3</v>
      </c>
      <c r="AN23" s="136">
        <v>85.6</v>
      </c>
      <c r="AO23" s="136">
        <v>85.9</v>
      </c>
      <c r="AP23" s="136">
        <v>86.9</v>
      </c>
      <c r="AQ23" s="136">
        <v>87.5</v>
      </c>
      <c r="AR23" s="136">
        <v>88.1</v>
      </c>
      <c r="AS23" s="136">
        <v>88.4</v>
      </c>
      <c r="AT23" s="136">
        <v>88.7</v>
      </c>
      <c r="AU23" s="136">
        <v>89.4</v>
      </c>
      <c r="AV23" s="136">
        <v>90.3</v>
      </c>
      <c r="AW23" s="136">
        <v>91.1</v>
      </c>
      <c r="AX23" s="136">
        <v>91.7</v>
      </c>
      <c r="AY23" s="136">
        <v>92.6</v>
      </c>
      <c r="AZ23" s="136">
        <v>93.3</v>
      </c>
      <c r="BA23" s="136">
        <v>94</v>
      </c>
      <c r="BB23" s="136">
        <v>94.6</v>
      </c>
      <c r="BC23" s="136">
        <v>95.1</v>
      </c>
      <c r="BD23" s="136">
        <v>95.3</v>
      </c>
      <c r="BE23" s="136">
        <v>95.8</v>
      </c>
      <c r="BF23" s="136">
        <v>96.4</v>
      </c>
      <c r="BG23" s="136">
        <v>97.5</v>
      </c>
      <c r="BH23" s="136">
        <v>98.5</v>
      </c>
      <c r="BI23" s="136">
        <v>99.9</v>
      </c>
      <c r="BJ23" s="136">
        <v>100.2</v>
      </c>
      <c r="BK23" s="136">
        <v>100.5</v>
      </c>
      <c r="BL23" s="136">
        <v>100.7</v>
      </c>
      <c r="BM23" s="136">
        <v>101.2</v>
      </c>
      <c r="BN23" s="136">
        <v>102.2</v>
      </c>
      <c r="BO23" s="136">
        <v>102.8</v>
      </c>
      <c r="BP23" s="136">
        <v>103.6</v>
      </c>
      <c r="BQ23" s="136">
        <v>104.4</v>
      </c>
      <c r="BR23" s="136">
        <v>104.7</v>
      </c>
      <c r="BS23" s="136">
        <v>104.1</v>
      </c>
      <c r="BT23" s="136">
        <v>102.3</v>
      </c>
      <c r="BU23" s="136">
        <v>100</v>
      </c>
      <c r="BV23" s="136">
        <v>98.5</v>
      </c>
      <c r="BW23" s="136">
        <v>98.3</v>
      </c>
      <c r="BX23" s="136">
        <v>98.4</v>
      </c>
      <c r="BY23" s="136">
        <v>98.8</v>
      </c>
      <c r="BZ23" s="136">
        <v>99.1</v>
      </c>
      <c r="CA23" s="136">
        <v>99.9</v>
      </c>
      <c r="CB23" s="136">
        <v>100.4</v>
      </c>
      <c r="CC23" s="136">
        <v>100.5</v>
      </c>
      <c r="CD23" s="136">
        <v>101.3</v>
      </c>
      <c r="CE23" s="136">
        <v>101.6</v>
      </c>
      <c r="CF23" s="136">
        <v>102.4</v>
      </c>
      <c r="CG23" s="136">
        <v>102.6</v>
      </c>
      <c r="CH23" s="136">
        <v>102.8</v>
      </c>
      <c r="CI23" s="136">
        <v>102.6</v>
      </c>
      <c r="CJ23" s="136">
        <v>103.7</v>
      </c>
      <c r="CK23" s="136">
        <v>103.6</v>
      </c>
      <c r="CL23" s="136">
        <v>104.3</v>
      </c>
      <c r="CM23" s="136">
        <v>104.9</v>
      </c>
      <c r="CN23" s="136">
        <v>105.9</v>
      </c>
      <c r="CO23" s="136">
        <v>106.5</v>
      </c>
      <c r="CP23" s="136">
        <v>107.2</v>
      </c>
      <c r="CQ23" s="136">
        <v>108.1</v>
      </c>
      <c r="CR23" s="136">
        <v>108.8</v>
      </c>
      <c r="CS23" s="136">
        <v>109.5</v>
      </c>
      <c r="CT23" s="136">
        <v>109.9</v>
      </c>
      <c r="CU23" s="1">
        <v>110.5</v>
      </c>
      <c r="CV23" s="1">
        <v>111</v>
      </c>
      <c r="CW23" s="118">
        <f>CV23*(CV23/CU23)</f>
        <v>111.50226244343891</v>
      </c>
    </row>
    <row r="24" spans="1:101">
      <c r="A24" s="137" t="s">
        <v>1</v>
      </c>
      <c r="B24" s="136">
        <v>60</v>
      </c>
      <c r="C24" s="136">
        <v>60.4</v>
      </c>
      <c r="D24" s="136">
        <v>60.7</v>
      </c>
      <c r="E24" s="136">
        <v>61</v>
      </c>
      <c r="F24" s="136">
        <v>61.7</v>
      </c>
      <c r="G24" s="136">
        <v>62.4</v>
      </c>
      <c r="H24" s="136">
        <v>63</v>
      </c>
      <c r="I24" s="136">
        <v>63.6</v>
      </c>
      <c r="J24" s="136">
        <v>63.7</v>
      </c>
      <c r="K24" s="136">
        <v>64.099999999999994</v>
      </c>
      <c r="L24" s="136">
        <v>64.400000000000006</v>
      </c>
      <c r="M24" s="136">
        <v>65.3</v>
      </c>
      <c r="N24" s="136">
        <v>65.900000000000006</v>
      </c>
      <c r="O24" s="136">
        <v>66.8</v>
      </c>
      <c r="P24" s="136">
        <v>67.2</v>
      </c>
      <c r="Q24" s="136">
        <v>68</v>
      </c>
      <c r="R24" s="136">
        <v>68.2</v>
      </c>
      <c r="S24" s="136">
        <v>68.5</v>
      </c>
      <c r="T24" s="136">
        <v>69</v>
      </c>
      <c r="U24" s="136">
        <v>69.5</v>
      </c>
      <c r="V24" s="136">
        <v>70</v>
      </c>
      <c r="W24" s="136">
        <v>71.2</v>
      </c>
      <c r="X24" s="136">
        <v>71.900000000000006</v>
      </c>
      <c r="Y24" s="136">
        <v>72.599999999999994</v>
      </c>
      <c r="Z24" s="136">
        <v>73.2</v>
      </c>
      <c r="AA24" s="136">
        <v>74.3</v>
      </c>
      <c r="AB24" s="136">
        <v>75.2</v>
      </c>
      <c r="AC24" s="136">
        <v>75.8</v>
      </c>
      <c r="AD24" s="136">
        <v>76.599999999999994</v>
      </c>
      <c r="AE24" s="136">
        <v>77.3</v>
      </c>
      <c r="AF24" s="136">
        <v>78.3</v>
      </c>
      <c r="AG24" s="136">
        <v>79.599999999999994</v>
      </c>
      <c r="AH24" s="136">
        <v>80.2</v>
      </c>
      <c r="AI24" s="136">
        <v>80.900000000000006</v>
      </c>
      <c r="AJ24" s="136">
        <v>81.900000000000006</v>
      </c>
      <c r="AK24" s="136">
        <v>83.4</v>
      </c>
      <c r="AL24" s="136">
        <v>83.6</v>
      </c>
      <c r="AM24" s="136">
        <v>85.2</v>
      </c>
      <c r="AN24" s="136">
        <v>85.3</v>
      </c>
      <c r="AO24" s="136">
        <v>85.8</v>
      </c>
      <c r="AP24" s="136">
        <v>85.5</v>
      </c>
      <c r="AQ24" s="136">
        <v>86</v>
      </c>
      <c r="AR24" s="136">
        <v>85.7</v>
      </c>
      <c r="AS24" s="136">
        <v>85.9</v>
      </c>
      <c r="AT24" s="136">
        <v>86.7</v>
      </c>
      <c r="AU24" s="136">
        <v>87.2</v>
      </c>
      <c r="AV24" s="136">
        <v>87.6</v>
      </c>
      <c r="AW24" s="136">
        <v>87.7</v>
      </c>
      <c r="AX24" s="136">
        <v>88.1</v>
      </c>
      <c r="AY24" s="136">
        <v>89</v>
      </c>
      <c r="AZ24" s="136">
        <v>90.4</v>
      </c>
      <c r="BA24" s="136">
        <v>91.5</v>
      </c>
      <c r="BB24" s="136">
        <v>92</v>
      </c>
      <c r="BC24" s="136">
        <v>92.7</v>
      </c>
      <c r="BD24" s="136">
        <v>93.5</v>
      </c>
      <c r="BE24" s="136">
        <v>94.4</v>
      </c>
      <c r="BF24" s="136">
        <v>95.4</v>
      </c>
      <c r="BG24" s="136">
        <v>95.9</v>
      </c>
      <c r="BH24" s="136">
        <v>96.7</v>
      </c>
      <c r="BI24" s="136">
        <v>97.2</v>
      </c>
      <c r="BJ24" s="136">
        <v>98.4</v>
      </c>
      <c r="BK24" s="136">
        <v>98.7</v>
      </c>
      <c r="BL24" s="136">
        <v>98.8</v>
      </c>
      <c r="BM24" s="136">
        <v>99.5</v>
      </c>
      <c r="BN24" s="136">
        <v>99.6</v>
      </c>
      <c r="BO24" s="136">
        <v>100.4</v>
      </c>
      <c r="BP24" s="136">
        <v>101</v>
      </c>
      <c r="BQ24" s="136">
        <v>101.4</v>
      </c>
      <c r="BR24" s="136">
        <v>100.7</v>
      </c>
      <c r="BS24" s="136">
        <v>101.2</v>
      </c>
      <c r="BT24" s="136">
        <v>100.7</v>
      </c>
      <c r="BU24" s="136">
        <v>98.6</v>
      </c>
      <c r="BV24" s="136">
        <v>97.2</v>
      </c>
      <c r="BW24" s="136">
        <v>97.1</v>
      </c>
      <c r="BX24" s="136">
        <v>97.4</v>
      </c>
      <c r="BY24" s="136">
        <v>98.4</v>
      </c>
      <c r="BZ24" s="136">
        <v>98.8</v>
      </c>
      <c r="CA24" s="136">
        <v>99.7</v>
      </c>
      <c r="CB24" s="136">
        <v>100.4</v>
      </c>
      <c r="CC24" s="136">
        <v>101</v>
      </c>
      <c r="CD24" s="136">
        <v>100.7</v>
      </c>
      <c r="CE24" s="136">
        <v>101.4</v>
      </c>
      <c r="CF24" s="136">
        <v>101.6</v>
      </c>
      <c r="CG24" s="136">
        <v>102.7</v>
      </c>
      <c r="CH24" s="136">
        <v>103.3</v>
      </c>
      <c r="CI24" s="136">
        <v>103.7</v>
      </c>
      <c r="CJ24" s="136">
        <v>104.4</v>
      </c>
      <c r="CK24" s="136">
        <v>104.4</v>
      </c>
      <c r="CL24" s="136">
        <v>105.1</v>
      </c>
      <c r="CM24" s="136">
        <v>105.6</v>
      </c>
      <c r="CN24" s="136">
        <v>106.7</v>
      </c>
      <c r="CO24" s="136">
        <v>107.7</v>
      </c>
      <c r="CP24" s="136">
        <v>107.1</v>
      </c>
      <c r="CQ24" s="136">
        <v>108.3</v>
      </c>
      <c r="CR24" s="136">
        <v>109.6</v>
      </c>
      <c r="CS24" s="136">
        <v>110.2</v>
      </c>
      <c r="CT24" s="136">
        <v>110.2</v>
      </c>
      <c r="CU24" s="1">
        <v>110.9</v>
      </c>
      <c r="CV24" s="1">
        <v>111.6</v>
      </c>
      <c r="CW24" s="118">
        <f>CV24*(CV24/CU24)</f>
        <v>112.30441839495039</v>
      </c>
    </row>
    <row r="26" spans="1:101">
      <c r="A26" s="139"/>
    </row>
    <row r="27" spans="1:101">
      <c r="A27" s="139"/>
      <c r="B27" s="139" t="s">
        <v>112</v>
      </c>
    </row>
    <row r="29" spans="1:101">
      <c r="A29" s="137" t="s">
        <v>111</v>
      </c>
      <c r="B29" s="137" t="s">
        <v>110</v>
      </c>
      <c r="C29" s="137" t="s">
        <v>109</v>
      </c>
      <c r="D29" s="137" t="s">
        <v>108</v>
      </c>
      <c r="E29" s="137" t="s">
        <v>107</v>
      </c>
      <c r="F29" s="137" t="s">
        <v>106</v>
      </c>
      <c r="G29" s="137" t="s">
        <v>105</v>
      </c>
      <c r="H29" s="137" t="s">
        <v>104</v>
      </c>
      <c r="I29" s="137" t="s">
        <v>103</v>
      </c>
      <c r="J29" s="137" t="s">
        <v>102</v>
      </c>
      <c r="K29" s="137" t="s">
        <v>101</v>
      </c>
      <c r="L29" s="137" t="s">
        <v>100</v>
      </c>
      <c r="M29" s="137" t="s">
        <v>99</v>
      </c>
      <c r="N29" s="137" t="s">
        <v>98</v>
      </c>
      <c r="O29" s="137" t="s">
        <v>97</v>
      </c>
      <c r="P29" s="137" t="s">
        <v>96</v>
      </c>
      <c r="Q29" s="137" t="s">
        <v>95</v>
      </c>
      <c r="R29" s="137" t="s">
        <v>94</v>
      </c>
      <c r="S29" s="137" t="s">
        <v>93</v>
      </c>
      <c r="T29" s="137" t="s">
        <v>92</v>
      </c>
      <c r="U29" s="137" t="s">
        <v>91</v>
      </c>
      <c r="V29" s="137" t="s">
        <v>90</v>
      </c>
      <c r="W29" s="137" t="s">
        <v>89</v>
      </c>
      <c r="X29" s="137" t="s">
        <v>88</v>
      </c>
      <c r="Y29" s="137" t="s">
        <v>87</v>
      </c>
      <c r="Z29" s="137" t="s">
        <v>86</v>
      </c>
      <c r="AA29" s="137" t="s">
        <v>85</v>
      </c>
      <c r="AB29" s="137" t="s">
        <v>84</v>
      </c>
      <c r="AC29" s="137" t="s">
        <v>83</v>
      </c>
      <c r="AD29" s="137" t="s">
        <v>82</v>
      </c>
      <c r="AE29" s="137" t="s">
        <v>81</v>
      </c>
      <c r="AF29" s="137" t="s">
        <v>80</v>
      </c>
      <c r="AG29" s="137" t="s">
        <v>79</v>
      </c>
      <c r="AH29" s="137" t="s">
        <v>78</v>
      </c>
      <c r="AI29" s="137" t="s">
        <v>77</v>
      </c>
      <c r="AJ29" s="137" t="s">
        <v>76</v>
      </c>
      <c r="AK29" s="137" t="s">
        <v>75</v>
      </c>
      <c r="AL29" s="137" t="s">
        <v>74</v>
      </c>
      <c r="AM29" s="137" t="s">
        <v>73</v>
      </c>
      <c r="AN29" s="137" t="s">
        <v>72</v>
      </c>
      <c r="AO29" s="137" t="s">
        <v>71</v>
      </c>
      <c r="AP29" s="137" t="s">
        <v>70</v>
      </c>
      <c r="AQ29" s="137" t="s">
        <v>69</v>
      </c>
      <c r="AR29" s="137" t="s">
        <v>68</v>
      </c>
      <c r="AS29" s="137" t="s">
        <v>67</v>
      </c>
      <c r="AT29" s="137" t="s">
        <v>66</v>
      </c>
      <c r="AU29" s="137" t="s">
        <v>65</v>
      </c>
      <c r="AV29" s="137" t="s">
        <v>64</v>
      </c>
      <c r="AW29" s="137" t="s">
        <v>63</v>
      </c>
      <c r="AX29" s="137" t="s">
        <v>62</v>
      </c>
      <c r="AY29" s="137" t="s">
        <v>61</v>
      </c>
      <c r="AZ29" s="137" t="s">
        <v>60</v>
      </c>
      <c r="BA29" s="137" t="s">
        <v>59</v>
      </c>
      <c r="BB29" s="137" t="s">
        <v>58</v>
      </c>
      <c r="BC29" s="137" t="s">
        <v>57</v>
      </c>
      <c r="BD29" s="137" t="s">
        <v>56</v>
      </c>
      <c r="BE29" s="137" t="s">
        <v>55</v>
      </c>
      <c r="BF29" s="137" t="s">
        <v>54</v>
      </c>
      <c r="BG29" s="137" t="s">
        <v>53</v>
      </c>
      <c r="BH29" s="137" t="s">
        <v>52</v>
      </c>
      <c r="BI29" s="137" t="s">
        <v>51</v>
      </c>
      <c r="BJ29" s="137" t="s">
        <v>50</v>
      </c>
      <c r="BK29" s="137" t="s">
        <v>49</v>
      </c>
      <c r="BL29" s="137" t="s">
        <v>48</v>
      </c>
      <c r="BM29" s="137" t="s">
        <v>47</v>
      </c>
      <c r="BN29" s="137" t="s">
        <v>46</v>
      </c>
      <c r="BO29" s="137" t="s">
        <v>45</v>
      </c>
      <c r="BP29" s="137" t="s">
        <v>44</v>
      </c>
      <c r="BQ29" s="137" t="s">
        <v>43</v>
      </c>
      <c r="BR29" s="137" t="s">
        <v>42</v>
      </c>
      <c r="BS29" s="137" t="s">
        <v>41</v>
      </c>
      <c r="BT29" s="137" t="s">
        <v>40</v>
      </c>
      <c r="BU29" s="137" t="s">
        <v>39</v>
      </c>
      <c r="BV29" s="137" t="s">
        <v>38</v>
      </c>
      <c r="BW29" s="137" t="s">
        <v>37</v>
      </c>
      <c r="BX29" s="137" t="s">
        <v>36</v>
      </c>
      <c r="BY29" s="137" t="s">
        <v>35</v>
      </c>
      <c r="BZ29" s="137" t="s">
        <v>34</v>
      </c>
      <c r="CA29" s="137" t="s">
        <v>33</v>
      </c>
      <c r="CB29" s="137" t="s">
        <v>32</v>
      </c>
      <c r="CC29" s="137" t="s">
        <v>31</v>
      </c>
      <c r="CD29" s="137" t="s">
        <v>30</v>
      </c>
      <c r="CE29" s="137" t="s">
        <v>29</v>
      </c>
      <c r="CF29" s="137" t="s">
        <v>28</v>
      </c>
      <c r="CG29" s="137" t="s">
        <v>27</v>
      </c>
      <c r="CH29" s="137" t="s">
        <v>26</v>
      </c>
      <c r="CI29" s="137" t="s">
        <v>25</v>
      </c>
      <c r="CJ29" s="137" t="s">
        <v>24</v>
      </c>
      <c r="CK29" s="137" t="s">
        <v>23</v>
      </c>
      <c r="CL29" s="137" t="s">
        <v>22</v>
      </c>
      <c r="CM29" s="137" t="s">
        <v>21</v>
      </c>
      <c r="CN29" s="137" t="s">
        <v>20</v>
      </c>
      <c r="CO29" s="137" t="s">
        <v>19</v>
      </c>
      <c r="CP29" s="137" t="s">
        <v>18</v>
      </c>
      <c r="CQ29" s="137" t="s">
        <v>17</v>
      </c>
      <c r="CR29" s="137" t="s">
        <v>16</v>
      </c>
      <c r="CS29" s="137" t="s">
        <v>15</v>
      </c>
      <c r="CT29" s="137" t="s">
        <v>14</v>
      </c>
      <c r="CU29" s="137" t="s">
        <v>158</v>
      </c>
      <c r="CV29" s="137" t="s">
        <v>159</v>
      </c>
      <c r="CW29" s="137" t="s">
        <v>160</v>
      </c>
    </row>
    <row r="30" spans="1:101">
      <c r="A30" s="137" t="s">
        <v>13</v>
      </c>
      <c r="B30" s="138" t="s">
        <v>3</v>
      </c>
      <c r="C30" s="138" t="s">
        <v>3</v>
      </c>
      <c r="D30" s="138" t="s">
        <v>3</v>
      </c>
      <c r="E30" s="138" t="s">
        <v>3</v>
      </c>
      <c r="F30" s="138" t="s">
        <v>3</v>
      </c>
      <c r="G30" s="138" t="s">
        <v>3</v>
      </c>
      <c r="H30" s="138" t="s">
        <v>3</v>
      </c>
      <c r="I30" s="138" t="s">
        <v>3</v>
      </c>
      <c r="J30" s="138" t="s">
        <v>3</v>
      </c>
      <c r="K30" s="138" t="s">
        <v>3</v>
      </c>
      <c r="L30" s="138" t="s">
        <v>3</v>
      </c>
      <c r="M30" s="138" t="s">
        <v>3</v>
      </c>
      <c r="N30" s="138" t="s">
        <v>3</v>
      </c>
      <c r="O30" s="138" t="s">
        <v>3</v>
      </c>
      <c r="P30" s="138" t="s">
        <v>3</v>
      </c>
      <c r="Q30" s="138" t="s">
        <v>3</v>
      </c>
      <c r="R30" s="136">
        <f>100*R12/$BQ12</f>
        <v>72.815533980582529</v>
      </c>
      <c r="S30" s="136">
        <f>100*S12/$BQ12</f>
        <v>73.203883495145647</v>
      </c>
      <c r="T30" s="136">
        <f>100*T12/$BQ12</f>
        <v>73.689320388349529</v>
      </c>
      <c r="U30" s="136">
        <f>100*U12/$BQ12</f>
        <v>73.883495145631059</v>
      </c>
      <c r="V30" s="136">
        <f>100*V12/$BQ12</f>
        <v>74.077669902912618</v>
      </c>
      <c r="W30" s="136">
        <f>100*W12/$BQ12</f>
        <v>74.660194174757294</v>
      </c>
      <c r="X30" s="136">
        <f>100*X12/$BQ12</f>
        <v>75.048543689320383</v>
      </c>
      <c r="Y30" s="136">
        <f>100*Y12/$BQ12</f>
        <v>75.339805825242706</v>
      </c>
      <c r="Z30" s="136">
        <f>100*Z12/$BQ12</f>
        <v>75.728155339805824</v>
      </c>
      <c r="AA30" s="136">
        <f>100*AA12/$BQ12</f>
        <v>76.601941747572823</v>
      </c>
      <c r="AB30" s="136">
        <f>100*AB12/$BQ12</f>
        <v>77.184466019417471</v>
      </c>
      <c r="AC30" s="136">
        <f>100*AC12/$BQ12</f>
        <v>78.05825242718447</v>
      </c>
      <c r="AD30" s="136">
        <f>100*AD12/$BQ12</f>
        <v>78.543689320388353</v>
      </c>
      <c r="AE30" s="136">
        <f>100*AE12/$BQ12</f>
        <v>78.932038834951456</v>
      </c>
      <c r="AF30" s="136">
        <f>100*AF12/$BQ12</f>
        <v>79.417475728155338</v>
      </c>
      <c r="AG30" s="136">
        <f>100*AG12/$BQ12</f>
        <v>79.708737864077676</v>
      </c>
      <c r="AH30" s="136">
        <f>100*AH12/$BQ12</f>
        <v>80.388349514563103</v>
      </c>
      <c r="AI30" s="136">
        <f>100*AI12/$BQ12</f>
        <v>80.873786407766985</v>
      </c>
      <c r="AJ30" s="136">
        <f>100*AJ12/$BQ12</f>
        <v>81.84466019417475</v>
      </c>
      <c r="AK30" s="136">
        <f>100*AK12/$BQ12</f>
        <v>82.815533980582529</v>
      </c>
      <c r="AL30" s="136">
        <f>100*AL12/$BQ12</f>
        <v>83.786407766990294</v>
      </c>
      <c r="AM30" s="136">
        <f>100*AM12/$BQ12</f>
        <v>84.5631067961165</v>
      </c>
      <c r="AN30" s="136">
        <f>100*AN12/$BQ12</f>
        <v>84.951456310679617</v>
      </c>
      <c r="AO30" s="136">
        <f>100*AO12/$BQ12</f>
        <v>85.533980582524265</v>
      </c>
      <c r="AP30" s="136">
        <f>100*AP12/$BQ12</f>
        <v>86.310679611650485</v>
      </c>
      <c r="AQ30" s="136">
        <f>100*AQ12/$BQ12</f>
        <v>86.504854368932044</v>
      </c>
      <c r="AR30" s="136">
        <f>100*AR12/$BQ12</f>
        <v>86.699029126213588</v>
      </c>
      <c r="AS30" s="136">
        <f>100*AS12/$BQ12</f>
        <v>86.893203883495147</v>
      </c>
      <c r="AT30" s="136">
        <f>100*AT12/$BQ12</f>
        <v>87.087378640776706</v>
      </c>
      <c r="AU30" s="136">
        <f>100*AU12/$BQ12</f>
        <v>87.572815533980588</v>
      </c>
      <c r="AV30" s="136">
        <f>100*AV12/$BQ12</f>
        <v>88.05825242718447</v>
      </c>
      <c r="AW30" s="136">
        <f>100*AW12/$BQ12</f>
        <v>88.252427184466015</v>
      </c>
      <c r="AX30" s="136">
        <f>100*AX12/$BQ12</f>
        <v>88.349514563106794</v>
      </c>
      <c r="AY30" s="136">
        <f>100*AY12/$BQ12</f>
        <v>88.543689320388353</v>
      </c>
      <c r="AZ30" s="136">
        <f>100*AZ12/$BQ12</f>
        <v>89.126213592233015</v>
      </c>
      <c r="BA30" s="136">
        <f>100*BA12/$BQ12</f>
        <v>89.805825242718441</v>
      </c>
      <c r="BB30" s="136">
        <f>100*BB12/$BQ12</f>
        <v>90.291262135922324</v>
      </c>
      <c r="BC30" s="136">
        <f>100*BC12/$BQ12</f>
        <v>90.873786407766985</v>
      </c>
      <c r="BD30" s="136">
        <f>100*BD12/$BQ12</f>
        <v>91.165048543689323</v>
      </c>
      <c r="BE30" s="136">
        <f>100*BE12/$BQ12</f>
        <v>91.650485436893206</v>
      </c>
      <c r="BF30" s="136">
        <f>100*BF12/$BQ12</f>
        <v>91.84466019417475</v>
      </c>
      <c r="BG30" s="136">
        <f>100*BG12/$BQ12</f>
        <v>92.621359223300971</v>
      </c>
      <c r="BH30" s="136">
        <f>100*BH12/$BQ12</f>
        <v>93.300970873786412</v>
      </c>
      <c r="BI30" s="136">
        <f>100*BI12/$BQ12</f>
        <v>94.077669902912618</v>
      </c>
      <c r="BJ30" s="136">
        <f>100*BJ12/$BQ12</f>
        <v>94.951456310679617</v>
      </c>
      <c r="BK30" s="136">
        <f>100*BK12/$BQ12</f>
        <v>95.825242718446603</v>
      </c>
      <c r="BL30" s="136">
        <f>100*BL12/$BQ12</f>
        <v>96.407766990291265</v>
      </c>
      <c r="BM30" s="136">
        <f>100*BM12/$BQ12</f>
        <v>97.378640776699029</v>
      </c>
      <c r="BN30" s="136">
        <f>100*BN12/$BQ12</f>
        <v>98.15533980582525</v>
      </c>
      <c r="BO30" s="136">
        <f>100*BO12/$BQ12</f>
        <v>98.834951456310677</v>
      </c>
      <c r="BP30" s="136">
        <f>100*BP12/$BQ12</f>
        <v>99.417475728155338</v>
      </c>
      <c r="BQ30" s="136">
        <f>100*BQ12/$BQ12</f>
        <v>100</v>
      </c>
      <c r="BR30" s="136">
        <f>100*BR12/$BQ12</f>
        <v>100.48543689320388</v>
      </c>
      <c r="BS30" s="136">
        <f>100*BS12/$BQ12</f>
        <v>100.19417475728156</v>
      </c>
      <c r="BT30" s="136">
        <f>100*BT12/$BQ12</f>
        <v>99.514563106796118</v>
      </c>
      <c r="BU30" s="136">
        <f>100*BU12/$BQ12</f>
        <v>97.669902912621353</v>
      </c>
      <c r="BV30" s="136">
        <f>100*BV12/$BQ12</f>
        <v>95.048543689320383</v>
      </c>
      <c r="BW30" s="136">
        <f>100*BW12/$BQ12</f>
        <v>94.854368932038838</v>
      </c>
      <c r="BX30" s="136">
        <f>100*BX12/$BQ12</f>
        <v>95.145631067961162</v>
      </c>
      <c r="BY30" s="136">
        <f>100*BY12/$BQ12</f>
        <v>95.631067961165044</v>
      </c>
      <c r="BZ30" s="136">
        <f>100*BZ12/$BQ12</f>
        <v>96.019417475728162</v>
      </c>
      <c r="CA30" s="136">
        <f>100*CA12/$BQ12</f>
        <v>96.990291262135926</v>
      </c>
      <c r="CB30" s="136">
        <f>100*CB12/$BQ12</f>
        <v>97.475728155339809</v>
      </c>
      <c r="CC30" s="136">
        <f>100*CC12/$BQ12</f>
        <v>97.961165048543691</v>
      </c>
      <c r="CD30" s="136">
        <f>100*CD12/$BQ12</f>
        <v>98.737864077669897</v>
      </c>
      <c r="CE30" s="136">
        <f>100*CE12/$BQ12</f>
        <v>98.834951456310677</v>
      </c>
      <c r="CF30" s="136">
        <f>100*CF12/$BQ12</f>
        <v>99.029126213592235</v>
      </c>
      <c r="CG30" s="136">
        <f>100*CG12/$BQ12</f>
        <v>98.737864077669897</v>
      </c>
      <c r="CH30" s="136">
        <f>100*CH12/$BQ12</f>
        <v>98.640776699029132</v>
      </c>
      <c r="CI30" s="136">
        <f>100*CI12/$BQ12</f>
        <v>98.446601941747574</v>
      </c>
      <c r="CJ30" s="136">
        <f>100*CJ12/$BQ12</f>
        <v>98.446601941747574</v>
      </c>
      <c r="CK30" s="136">
        <f>100*CK12/$BQ12</f>
        <v>98.05825242718447</v>
      </c>
      <c r="CL30" s="136">
        <f>100*CL12/$BQ12</f>
        <v>98.05825242718447</v>
      </c>
      <c r="CM30" s="136">
        <f>100*CM12/$BQ12</f>
        <v>98.446601941747574</v>
      </c>
      <c r="CN30" s="136">
        <f>100*CN12/$BQ12</f>
        <v>98.834951456310677</v>
      </c>
      <c r="CO30" s="136">
        <f>100*CO12/$BQ12</f>
        <v>99.22330097087378</v>
      </c>
      <c r="CP30" s="136">
        <f>100*CP12/$BQ12</f>
        <v>99.514563106796118</v>
      </c>
      <c r="CQ30" s="136">
        <f>100*CQ12/$BQ12</f>
        <v>99.805825242718441</v>
      </c>
      <c r="CR30" s="136">
        <f>100*CR12/$BQ12</f>
        <v>100.19417475728156</v>
      </c>
      <c r="CS30" s="136">
        <f>100*CS12/$BQ12</f>
        <v>100.58252427184466</v>
      </c>
      <c r="CT30" s="136">
        <f>100*CT12/$BQ12</f>
        <v>101.16504854368932</v>
      </c>
      <c r="CU30" s="136">
        <f>100*CU12/$BQ12</f>
        <v>101.65048543689321</v>
      </c>
      <c r="CV30" s="136">
        <f>100*CV12/$BQ12</f>
        <v>102.03883495145631</v>
      </c>
      <c r="CW30" s="136">
        <f>100*CW12/$BQ12</f>
        <v>102.42866813178659</v>
      </c>
    </row>
    <row r="31" spans="1:101">
      <c r="A31" s="137" t="s">
        <v>12</v>
      </c>
      <c r="B31" s="138" t="s">
        <v>3</v>
      </c>
      <c r="C31" s="138" t="s">
        <v>3</v>
      </c>
      <c r="D31" s="138" t="s">
        <v>3</v>
      </c>
      <c r="E31" s="138" t="s">
        <v>3</v>
      </c>
      <c r="F31" s="138" t="s">
        <v>3</v>
      </c>
      <c r="G31" s="138" t="s">
        <v>3</v>
      </c>
      <c r="H31" s="138" t="s">
        <v>3</v>
      </c>
      <c r="I31" s="138" t="s">
        <v>3</v>
      </c>
      <c r="J31" s="138" t="s">
        <v>3</v>
      </c>
      <c r="K31" s="138" t="s">
        <v>3</v>
      </c>
      <c r="L31" s="138" t="s">
        <v>3</v>
      </c>
      <c r="M31" s="138" t="s">
        <v>3</v>
      </c>
      <c r="N31" s="138" t="s">
        <v>3</v>
      </c>
      <c r="O31" s="138" t="s">
        <v>3</v>
      </c>
      <c r="P31" s="138" t="s">
        <v>3</v>
      </c>
      <c r="Q31" s="138" t="s">
        <v>3</v>
      </c>
      <c r="R31" s="136">
        <f>100*R13/$BQ13</f>
        <v>74.684772065955386</v>
      </c>
      <c r="S31" s="136">
        <f>100*S13/$BQ13</f>
        <v>75.07274490785646</v>
      </c>
      <c r="T31" s="136">
        <f>100*T13/$BQ13</f>
        <v>75.460717749757521</v>
      </c>
      <c r="U31" s="136">
        <f>100*U13/$BQ13</f>
        <v>75.751697381183305</v>
      </c>
      <c r="V31" s="136">
        <f>100*V13/$BQ13</f>
        <v>75.751697381183305</v>
      </c>
      <c r="W31" s="136">
        <f>100*W13/$BQ13</f>
        <v>76.333656644034917</v>
      </c>
      <c r="X31" s="136">
        <f>100*X13/$BQ13</f>
        <v>76.818622696411254</v>
      </c>
      <c r="Y31" s="136">
        <f>100*Y13/$BQ13</f>
        <v>77.109602327837052</v>
      </c>
      <c r="Z31" s="136">
        <f>100*Z13/$BQ13</f>
        <v>77.30358874878759</v>
      </c>
      <c r="AA31" s="136">
        <f>100*AA13/$BQ13</f>
        <v>78.273520853540262</v>
      </c>
      <c r="AB31" s="136">
        <f>100*AB13/$BQ13</f>
        <v>78.85548011639186</v>
      </c>
      <c r="AC31" s="136">
        <f>100*AC13/$BQ13</f>
        <v>79.728419010669256</v>
      </c>
      <c r="AD31" s="136">
        <f>100*AD13/$BQ13</f>
        <v>80.213385063045592</v>
      </c>
      <c r="AE31" s="136">
        <f>100*AE13/$BQ13</f>
        <v>80.601357904946653</v>
      </c>
      <c r="AF31" s="136">
        <f>100*AF13/$BQ13</f>
        <v>80.989330746847727</v>
      </c>
      <c r="AG31" s="136">
        <f>100*AG13/$BQ13</f>
        <v>81.280310378273526</v>
      </c>
      <c r="AH31" s="136">
        <f>100*AH13/$BQ13</f>
        <v>81.959262851600386</v>
      </c>
      <c r="AI31" s="136">
        <f>100*AI13/$BQ13</f>
        <v>82.541222114451998</v>
      </c>
      <c r="AJ31" s="136">
        <f>100*AJ13/$BQ13</f>
        <v>83.414161008729394</v>
      </c>
      <c r="AK31" s="136">
        <f>100*AK13/$BQ13</f>
        <v>84.481086323957328</v>
      </c>
      <c r="AL31" s="136">
        <f>100*AL13/$BQ13</f>
        <v>85.45101842871</v>
      </c>
      <c r="AM31" s="136">
        <f>100*AM13/$BQ13</f>
        <v>86.226964112512135</v>
      </c>
      <c r="AN31" s="136">
        <f>100*AN13/$BQ13</f>
        <v>86.614936954413196</v>
      </c>
      <c r="AO31" s="136">
        <f>100*AO13/$BQ13</f>
        <v>87.293889427740069</v>
      </c>
      <c r="AP31" s="136">
        <f>100*AP13/$BQ13</f>
        <v>88.166828322017466</v>
      </c>
      <c r="AQ31" s="136">
        <f>100*AQ13/$BQ13</f>
        <v>88.166828322017466</v>
      </c>
      <c r="AR31" s="136">
        <f>100*AR13/$BQ13</f>
        <v>88.263821532492727</v>
      </c>
      <c r="AS31" s="136">
        <f>100*AS13/$BQ13</f>
        <v>88.360814742968003</v>
      </c>
      <c r="AT31" s="136">
        <f>100*AT13/$BQ13</f>
        <v>88.554801163918526</v>
      </c>
      <c r="AU31" s="136">
        <f>100*AU13/$BQ13</f>
        <v>89.039767216294862</v>
      </c>
      <c r="AV31" s="136">
        <f>100*AV13/$BQ13</f>
        <v>89.330746847720661</v>
      </c>
      <c r="AW31" s="136">
        <f>100*AW13/$BQ13</f>
        <v>89.427740058195937</v>
      </c>
      <c r="AX31" s="136">
        <f>100*AX13/$BQ13</f>
        <v>89.2337536372454</v>
      </c>
      <c r="AY31" s="136">
        <f>100*AY13/$BQ13</f>
        <v>89.330746847720661</v>
      </c>
      <c r="AZ31" s="136">
        <f>100*AZ13/$BQ13</f>
        <v>89.815712900096997</v>
      </c>
      <c r="BA31" s="136">
        <f>100*BA13/$BQ13</f>
        <v>90.494665373423871</v>
      </c>
      <c r="BB31" s="136">
        <f>100*BB13/$BQ13</f>
        <v>90.882638215324931</v>
      </c>
      <c r="BC31" s="136">
        <f>100*BC13/$BQ13</f>
        <v>91.464597478176529</v>
      </c>
      <c r="BD31" s="136">
        <f>100*BD13/$BQ13</f>
        <v>91.755577109602328</v>
      </c>
      <c r="BE31" s="136">
        <f>100*BE13/$BQ13</f>
        <v>92.046556741028127</v>
      </c>
      <c r="BF31" s="136">
        <f>100*BF13/$BQ13</f>
        <v>92.240543161978664</v>
      </c>
      <c r="BG31" s="136">
        <f>100*BG13/$BQ13</f>
        <v>92.822502424830262</v>
      </c>
      <c r="BH31" s="136">
        <f>100*BH13/$BQ13</f>
        <v>93.501454898157135</v>
      </c>
      <c r="BI31" s="136">
        <f>100*BI13/$BQ13</f>
        <v>94.083414161008733</v>
      </c>
      <c r="BJ31" s="136">
        <f>100*BJ13/$BQ13</f>
        <v>94.956353055286129</v>
      </c>
      <c r="BK31" s="136">
        <f>100*BK13/$BQ13</f>
        <v>95.926285160038802</v>
      </c>
      <c r="BL31" s="136">
        <f>100*BL13/$BQ13</f>
        <v>96.605237633365675</v>
      </c>
      <c r="BM31" s="136">
        <f>100*BM13/$BQ13</f>
        <v>97.672162948593609</v>
      </c>
      <c r="BN31" s="136">
        <f>100*BN13/$BQ13</f>
        <v>98.351115421920468</v>
      </c>
      <c r="BO31" s="136">
        <f>100*BO13/$BQ13</f>
        <v>99.030067895247342</v>
      </c>
      <c r="BP31" s="136">
        <f>100*BP13/$BQ13</f>
        <v>99.515033947623678</v>
      </c>
      <c r="BQ31" s="136">
        <f>100*BQ13/$BQ13</f>
        <v>100</v>
      </c>
      <c r="BR31" s="136">
        <f>100*BR13/$BQ13</f>
        <v>100.58195926285161</v>
      </c>
      <c r="BS31" s="136">
        <f>100*BS13/$BQ13</f>
        <v>100.19398642095054</v>
      </c>
      <c r="BT31" s="136">
        <f>100*BT13/$BQ13</f>
        <v>99.709020368574201</v>
      </c>
      <c r="BU31" s="136">
        <f>100*BU13/$BQ13</f>
        <v>97.866149369544132</v>
      </c>
      <c r="BV31" s="136">
        <f>100*BV13/$BQ13</f>
        <v>94.956353055286129</v>
      </c>
      <c r="BW31" s="136">
        <f>100*BW13/$BQ13</f>
        <v>94.762366634335606</v>
      </c>
      <c r="BX31" s="136">
        <f>100*BX13/$BQ13</f>
        <v>95.053346265761405</v>
      </c>
      <c r="BY31" s="136">
        <f>100*BY13/$BQ13</f>
        <v>95.538312318137741</v>
      </c>
      <c r="BZ31" s="136">
        <f>100*BZ13/$BQ13</f>
        <v>95.926285160038802</v>
      </c>
      <c r="CA31" s="136">
        <f>100*CA13/$BQ13</f>
        <v>96.896217264791474</v>
      </c>
      <c r="CB31" s="136">
        <f>100*CB13/$BQ13</f>
        <v>97.284190106692535</v>
      </c>
      <c r="CC31" s="136">
        <f>100*CC13/$BQ13</f>
        <v>97.866149369544132</v>
      </c>
      <c r="CD31" s="136">
        <f>100*CD13/$BQ13</f>
        <v>98.642095053346267</v>
      </c>
      <c r="CE31" s="136">
        <f>100*CE13/$BQ13</f>
        <v>98.642095053346267</v>
      </c>
      <c r="CF31" s="136">
        <f>100*CF13/$BQ13</f>
        <v>98.642095053346267</v>
      </c>
      <c r="CG31" s="136">
        <f>100*CG13/$BQ13</f>
        <v>98.351115421920468</v>
      </c>
      <c r="CH31" s="136">
        <f>100*CH13/$BQ13</f>
        <v>98.157129000969931</v>
      </c>
      <c r="CI31" s="136">
        <f>100*CI13/$BQ13</f>
        <v>97.866149369544132</v>
      </c>
      <c r="CJ31" s="136">
        <f>100*CJ13/$BQ13</f>
        <v>97.769156159068871</v>
      </c>
      <c r="CK31" s="136">
        <f>100*CK13/$BQ13</f>
        <v>97.284190106692535</v>
      </c>
      <c r="CL31" s="136">
        <f>100*CL13/$BQ13</f>
        <v>97.090203685741997</v>
      </c>
      <c r="CM31" s="136">
        <f>100*CM13/$BQ13</f>
        <v>97.478176527643072</v>
      </c>
      <c r="CN31" s="136">
        <f>100*CN13/$BQ13</f>
        <v>97.672162948593609</v>
      </c>
      <c r="CO31" s="136">
        <f>100*CO13/$BQ13</f>
        <v>97.866149369544132</v>
      </c>
      <c r="CP31" s="136">
        <f>100*CP13/$BQ13</f>
        <v>98.06013579049467</v>
      </c>
      <c r="CQ31" s="136">
        <f>100*CQ13/$BQ13</f>
        <v>98.157129000969931</v>
      </c>
      <c r="CR31" s="136">
        <f>100*CR13/$BQ13</f>
        <v>98.448108632395744</v>
      </c>
      <c r="CS31" s="136">
        <f>100*CS13/$BQ13</f>
        <v>98.836081474296805</v>
      </c>
      <c r="CT31" s="136">
        <f>100*CT13/$BQ13</f>
        <v>99.321047526673141</v>
      </c>
      <c r="CU31" s="136">
        <f>100*CU13/$BQ13</f>
        <v>99.709020368574201</v>
      </c>
      <c r="CV31" s="136">
        <f>100*CV13/$BQ13</f>
        <v>100</v>
      </c>
      <c r="CW31" s="136">
        <f>100*CW13/$BQ13</f>
        <v>100.2918287937743</v>
      </c>
    </row>
    <row r="32" spans="1:101">
      <c r="A32" s="137" t="s">
        <v>11</v>
      </c>
      <c r="B32" s="136">
        <v>79.7</v>
      </c>
      <c r="C32" s="136">
        <v>79.400000000000006</v>
      </c>
      <c r="D32" s="136">
        <v>79</v>
      </c>
      <c r="E32" s="136">
        <v>79.900000000000006</v>
      </c>
      <c r="F32" s="136">
        <v>81.3</v>
      </c>
      <c r="G32" s="136">
        <v>80.7</v>
      </c>
      <c r="H32" s="136">
        <v>80.5</v>
      </c>
      <c r="I32" s="136">
        <v>80.3</v>
      </c>
      <c r="J32" s="136">
        <v>79.599999999999994</v>
      </c>
      <c r="K32" s="136">
        <v>79.599999999999994</v>
      </c>
      <c r="L32" s="136">
        <v>80.2</v>
      </c>
      <c r="M32" s="136">
        <v>80.099999999999994</v>
      </c>
      <c r="N32" s="136">
        <v>81.2</v>
      </c>
      <c r="O32" s="136">
        <v>81.400000000000006</v>
      </c>
      <c r="P32" s="136">
        <v>82.1</v>
      </c>
      <c r="Q32" s="136">
        <v>83.1</v>
      </c>
      <c r="R32" s="136">
        <f>100*R14/$BQ14</f>
        <v>81.157998037291463</v>
      </c>
      <c r="S32" s="136">
        <f>100*S14/$BQ14</f>
        <v>81.844946025515213</v>
      </c>
      <c r="T32" s="136">
        <f>100*T14/$BQ14</f>
        <v>82.041216879293415</v>
      </c>
      <c r="U32" s="136">
        <f>100*U14/$BQ14</f>
        <v>82.041216879293415</v>
      </c>
      <c r="V32" s="136">
        <f>100*V14/$BQ14</f>
        <v>81.256133464180564</v>
      </c>
      <c r="W32" s="136">
        <f>100*W14/$BQ14</f>
        <v>82.335623159960747</v>
      </c>
      <c r="X32" s="136">
        <f>100*X14/$BQ14</f>
        <v>82.924435721295382</v>
      </c>
      <c r="Y32" s="136">
        <f>100*Y14/$BQ14</f>
        <v>83.316977428851814</v>
      </c>
      <c r="Z32" s="136">
        <f>100*Z14/$BQ14</f>
        <v>82.82630029440628</v>
      </c>
      <c r="AA32" s="136">
        <f>100*AA14/$BQ14</f>
        <v>84.003925417075564</v>
      </c>
      <c r="AB32" s="136">
        <f>100*AB14/$BQ14</f>
        <v>84.396467124631982</v>
      </c>
      <c r="AC32" s="136">
        <f>100*AC14/$BQ14</f>
        <v>84.887144259077516</v>
      </c>
      <c r="AD32" s="136">
        <f>100*AD14/$BQ14</f>
        <v>85.672227674190381</v>
      </c>
      <c r="AE32" s="136">
        <f>100*AE14/$BQ14</f>
        <v>85.377821393523064</v>
      </c>
      <c r="AF32" s="136">
        <f>100*AF14/$BQ14</f>
        <v>85.574092247301266</v>
      </c>
      <c r="AG32" s="136">
        <f>100*AG14/$BQ14</f>
        <v>85.574092247301266</v>
      </c>
      <c r="AH32" s="136">
        <f>100*AH14/$BQ14</f>
        <v>86.261040235525016</v>
      </c>
      <c r="AI32" s="136">
        <f>100*AI14/$BQ14</f>
        <v>86.457311089303232</v>
      </c>
      <c r="AJ32" s="136">
        <f>100*AJ14/$BQ14</f>
        <v>87.340529931305198</v>
      </c>
      <c r="AK32" s="136">
        <f>100*AK14/$BQ14</f>
        <v>88.420019627085367</v>
      </c>
      <c r="AL32" s="136">
        <f>100*AL14/$BQ14</f>
        <v>89.303238469087333</v>
      </c>
      <c r="AM32" s="136">
        <f>100*AM14/$BQ14</f>
        <v>90.186457311089299</v>
      </c>
      <c r="AN32" s="136">
        <f>100*AN14/$BQ14</f>
        <v>89.990186457311083</v>
      </c>
      <c r="AO32" s="136">
        <f>100*AO14/$BQ14</f>
        <v>90.088321884200198</v>
      </c>
      <c r="AP32" s="136">
        <f>100*AP14/$BQ14</f>
        <v>91.560353287536799</v>
      </c>
      <c r="AQ32" s="136">
        <f>100*AQ14/$BQ14</f>
        <v>91.6584887144259</v>
      </c>
      <c r="AR32" s="136">
        <f>100*AR14/$BQ14</f>
        <v>91.364082433758583</v>
      </c>
      <c r="AS32" s="136">
        <f>100*AS14/$BQ14</f>
        <v>91.560353287536799</v>
      </c>
      <c r="AT32" s="136">
        <f>100*AT14/$BQ14</f>
        <v>91.265947006869482</v>
      </c>
      <c r="AU32" s="136">
        <f>100*AU14/$BQ14</f>
        <v>91.462217860647684</v>
      </c>
      <c r="AV32" s="136">
        <f>100*AV14/$BQ14</f>
        <v>91.854759568204116</v>
      </c>
      <c r="AW32" s="136">
        <f>100*AW14/$BQ14</f>
        <v>91.6584887144259</v>
      </c>
      <c r="AX32" s="136">
        <f>100*AX14/$BQ14</f>
        <v>90.578999018645732</v>
      </c>
      <c r="AY32" s="136">
        <f>100*AY14/$BQ14</f>
        <v>90.578999018645732</v>
      </c>
      <c r="AZ32" s="136">
        <f>100*AZ14/$BQ14</f>
        <v>91.069676153091265</v>
      </c>
      <c r="BA32" s="136">
        <f>100*BA14/$BQ14</f>
        <v>91.364082433758583</v>
      </c>
      <c r="BB32" s="136">
        <f>100*BB14/$BQ14</f>
        <v>91.364082433758583</v>
      </c>
      <c r="BC32" s="136">
        <f>100*BC14/$BQ14</f>
        <v>91.6584887144259</v>
      </c>
      <c r="BD32" s="136">
        <f>100*BD14/$BQ14</f>
        <v>91.560353287536799</v>
      </c>
      <c r="BE32" s="136">
        <f>100*BE14/$BQ14</f>
        <v>91.560353287536799</v>
      </c>
      <c r="BF32" s="136">
        <f>100*BF14/$BQ14</f>
        <v>91.462217860647684</v>
      </c>
      <c r="BG32" s="136">
        <f>100*BG14/$BQ14</f>
        <v>92.051030421982333</v>
      </c>
      <c r="BH32" s="136">
        <f>100*BH14/$BQ14</f>
        <v>92.737978410206082</v>
      </c>
      <c r="BI32" s="136">
        <f>100*BI14/$BQ14</f>
        <v>93.130520117762501</v>
      </c>
      <c r="BJ32" s="136">
        <f>100*BJ14/$BQ14</f>
        <v>94.013738959764467</v>
      </c>
      <c r="BK32" s="136">
        <f>100*BK14/$BQ14</f>
        <v>95.485770363101068</v>
      </c>
      <c r="BL32" s="136">
        <f>100*BL14/$BQ14</f>
        <v>96.467124631992149</v>
      </c>
      <c r="BM32" s="136">
        <f>100*BM14/$BQ14</f>
        <v>97.742885181550534</v>
      </c>
      <c r="BN32" s="136">
        <f>100*BN14/$BQ14</f>
        <v>98.135426889106967</v>
      </c>
      <c r="BO32" s="136">
        <f>100*BO14/$BQ14</f>
        <v>98.822374877330716</v>
      </c>
      <c r="BP32" s="136">
        <f>100*BP14/$BQ14</f>
        <v>99.705593719332668</v>
      </c>
      <c r="BQ32" s="136">
        <f>100*BQ14/$BQ14</f>
        <v>100</v>
      </c>
      <c r="BR32" s="136">
        <f>100*BR14/$BQ14</f>
        <v>100.88321884200195</v>
      </c>
      <c r="BS32" s="136">
        <f>100*BS14/$BQ14</f>
        <v>100.58881256133463</v>
      </c>
      <c r="BT32" s="136">
        <f>100*BT14/$BQ14</f>
        <v>100.1962708537782</v>
      </c>
      <c r="BU32" s="136">
        <f>100*BU14/$BQ14</f>
        <v>98.233562315996068</v>
      </c>
      <c r="BV32" s="136">
        <f>100*BV14/$BQ14</f>
        <v>93.817468105986251</v>
      </c>
      <c r="BW32" s="136">
        <f>100*BW14/$BQ14</f>
        <v>93.915603532875366</v>
      </c>
      <c r="BX32" s="136">
        <f>100*BX14/$BQ14</f>
        <v>94.504416094210001</v>
      </c>
      <c r="BY32" s="136">
        <f>100*BY14/$BQ14</f>
        <v>95.289499509322866</v>
      </c>
      <c r="BZ32" s="136">
        <f>100*BZ14/$BQ14</f>
        <v>96.074582924435717</v>
      </c>
      <c r="CA32" s="136">
        <f>100*CA14/$BQ14</f>
        <v>98.037291462217851</v>
      </c>
      <c r="CB32" s="136">
        <f>100*CB14/$BQ14</f>
        <v>98.822374877330716</v>
      </c>
      <c r="CC32" s="136">
        <f>100*CC14/$BQ14</f>
        <v>99.607458292443567</v>
      </c>
      <c r="CD32" s="136">
        <f>100*CD14/$BQ14</f>
        <v>101.4720314033366</v>
      </c>
      <c r="CE32" s="136">
        <f>100*CE14/$BQ14</f>
        <v>101.5701668302257</v>
      </c>
      <c r="CF32" s="136">
        <f>100*CF14/$BQ14</f>
        <v>102.06084396467124</v>
      </c>
      <c r="CG32" s="136">
        <f>100*CG14/$BQ14</f>
        <v>101.96270853778213</v>
      </c>
      <c r="CH32" s="136">
        <f>100*CH14/$BQ14</f>
        <v>102.35525024533857</v>
      </c>
      <c r="CI32" s="136">
        <f>100*CI14/$BQ14</f>
        <v>102.45338567222767</v>
      </c>
      <c r="CJ32" s="136">
        <f>100*CJ14/$BQ14</f>
        <v>102.64965652600588</v>
      </c>
      <c r="CK32" s="136">
        <f>100*CK14/$BQ14</f>
        <v>102.15897939156035</v>
      </c>
      <c r="CL32" s="136">
        <f>100*CL14/$BQ14</f>
        <v>101.86457311089303</v>
      </c>
      <c r="CM32" s="136">
        <f>100*CM14/$BQ14</f>
        <v>102.74779195289499</v>
      </c>
      <c r="CN32" s="136">
        <f>100*CN14/$BQ14</f>
        <v>103.14033366045142</v>
      </c>
      <c r="CO32" s="136">
        <f>100*CO14/$BQ14</f>
        <v>103.53287536800785</v>
      </c>
      <c r="CP32" s="136">
        <f>100*CP14/$BQ14</f>
        <v>104.2198233562316</v>
      </c>
      <c r="CQ32" s="136">
        <f>100*CQ14/$BQ14</f>
        <v>104.12168792934249</v>
      </c>
      <c r="CR32" s="136">
        <f>100*CR14/$BQ14</f>
        <v>104.3179587831207</v>
      </c>
      <c r="CS32" s="136">
        <f>100*CS14/$BQ14</f>
        <v>105.00490677134445</v>
      </c>
      <c r="CT32" s="136">
        <f>100*CT14/$BQ14</f>
        <v>105.39744847890088</v>
      </c>
      <c r="CU32" s="136">
        <f>100*CU14/$BQ14</f>
        <v>105.7899901864573</v>
      </c>
      <c r="CV32" s="136">
        <f>100*CV14/$BQ14</f>
        <v>106.18253189401374</v>
      </c>
      <c r="CW32" s="136">
        <f>100*CW14/$BQ14</f>
        <v>106.5765301570713</v>
      </c>
    </row>
    <row r="33" spans="1:101">
      <c r="A33" s="137" t="s">
        <v>10</v>
      </c>
      <c r="B33" s="138" t="s">
        <v>3</v>
      </c>
      <c r="C33" s="138" t="s">
        <v>3</v>
      </c>
      <c r="D33" s="138" t="s">
        <v>3</v>
      </c>
      <c r="E33" s="138" t="s">
        <v>3</v>
      </c>
      <c r="F33" s="138" t="s">
        <v>3</v>
      </c>
      <c r="G33" s="138" t="s">
        <v>3</v>
      </c>
      <c r="H33" s="138" t="s">
        <v>3</v>
      </c>
      <c r="I33" s="138" t="s">
        <v>3</v>
      </c>
      <c r="J33" s="138" t="s">
        <v>3</v>
      </c>
      <c r="K33" s="138" t="s">
        <v>3</v>
      </c>
      <c r="L33" s="138" t="s">
        <v>3</v>
      </c>
      <c r="M33" s="138" t="s">
        <v>3</v>
      </c>
      <c r="N33" s="138" t="s">
        <v>3</v>
      </c>
      <c r="O33" s="138" t="s">
        <v>3</v>
      </c>
      <c r="P33" s="138" t="s">
        <v>3</v>
      </c>
      <c r="Q33" s="138" t="s">
        <v>3</v>
      </c>
      <c r="R33" s="136">
        <f>100*R15/$BQ15</f>
        <v>62.578899909828678</v>
      </c>
      <c r="S33" s="136">
        <f>100*S15/$BQ15</f>
        <v>63.210099188458059</v>
      </c>
      <c r="T33" s="136">
        <f>100*T15/$BQ15</f>
        <v>63.48061316501353</v>
      </c>
      <c r="U33" s="136">
        <f>100*U15/$BQ15</f>
        <v>63.931469792605959</v>
      </c>
      <c r="V33" s="136">
        <f>100*V15/$BQ15</f>
        <v>64.292155094679885</v>
      </c>
      <c r="W33" s="136">
        <f>100*W15/$BQ15</f>
        <v>64.652840396753831</v>
      </c>
      <c r="X33" s="136">
        <f>100*X15/$BQ15</f>
        <v>65.464382326420193</v>
      </c>
      <c r="Y33" s="136">
        <f>100*Y15/$BQ15</f>
        <v>66.185752930568086</v>
      </c>
      <c r="Z33" s="136">
        <f>100*Z15/$BQ15</f>
        <v>66.636609558160515</v>
      </c>
      <c r="AA33" s="136">
        <f>100*AA15/$BQ15</f>
        <v>67.718665464382312</v>
      </c>
      <c r="AB33" s="136">
        <f>100*AB15/$BQ15</f>
        <v>68.800721370604151</v>
      </c>
      <c r="AC33" s="136">
        <f>100*AC15/$BQ15</f>
        <v>69.431920649233547</v>
      </c>
      <c r="AD33" s="136">
        <f>100*AD15/$BQ15</f>
        <v>70.243462578899909</v>
      </c>
      <c r="AE33" s="136">
        <f>100*AE15/$BQ15</f>
        <v>70.604147880973841</v>
      </c>
      <c r="AF33" s="136">
        <f>100*AF15/$BQ15</f>
        <v>70.784490532010821</v>
      </c>
      <c r="AG33" s="136">
        <f>100*AG15/$BQ15</f>
        <v>71.325518485121719</v>
      </c>
      <c r="AH33" s="136">
        <f>100*AH15/$BQ15</f>
        <v>71.956717763751129</v>
      </c>
      <c r="AI33" s="136">
        <f>100*AI15/$BQ15</f>
        <v>72.587917042380525</v>
      </c>
      <c r="AJ33" s="136">
        <f>100*AJ15/$BQ15</f>
        <v>72.858431018935974</v>
      </c>
      <c r="AK33" s="136">
        <f>100*AK15/$BQ15</f>
        <v>73.940486925157799</v>
      </c>
      <c r="AL33" s="136">
        <f>100*AL15/$BQ15</f>
        <v>74.211000901713248</v>
      </c>
      <c r="AM33" s="136">
        <f>100*AM15/$BQ15</f>
        <v>75.022542831379624</v>
      </c>
      <c r="AN33" s="136">
        <f>100*AN15/$BQ15</f>
        <v>76.375112714156899</v>
      </c>
      <c r="AO33" s="136">
        <f>100*AO15/$BQ15</f>
        <v>77.45716862037871</v>
      </c>
      <c r="AP33" s="136">
        <f>100*AP15/$BQ15</f>
        <v>78.358881875563569</v>
      </c>
      <c r="AQ33" s="136">
        <f>100*AQ15/$BQ15</f>
        <v>78.268710550045085</v>
      </c>
      <c r="AR33" s="136">
        <f>100*AR15/$BQ15</f>
        <v>79.531109107303877</v>
      </c>
      <c r="AS33" s="136">
        <f>100*AS15/$BQ15</f>
        <v>79.711451758340843</v>
      </c>
      <c r="AT33" s="136">
        <f>100*AT15/$BQ15</f>
        <v>80.432822362488722</v>
      </c>
      <c r="AU33" s="136">
        <f>100*AU15/$BQ15</f>
        <v>82.146077547339942</v>
      </c>
      <c r="AV33" s="136">
        <f>100*AV15/$BQ15</f>
        <v>82.596934174932372</v>
      </c>
      <c r="AW33" s="136">
        <f>100*AW15/$BQ15</f>
        <v>83.408476104598734</v>
      </c>
      <c r="AX33" s="136">
        <f>100*AX15/$BQ15</f>
        <v>85.031559963931471</v>
      </c>
      <c r="AY33" s="136">
        <f>100*AY15/$BQ15</f>
        <v>86.474301172227229</v>
      </c>
      <c r="AZ33" s="136">
        <f>100*AZ15/$BQ15</f>
        <v>87.105500450856624</v>
      </c>
      <c r="BA33" s="136">
        <f>100*BA15/$BQ15</f>
        <v>88.999098286744811</v>
      </c>
      <c r="BB33" s="136">
        <f>100*BB15/$BQ15</f>
        <v>90.532010820559051</v>
      </c>
      <c r="BC33" s="136">
        <f>100*BC15/$BQ15</f>
        <v>90.532010820559051</v>
      </c>
      <c r="BD33" s="136">
        <f>100*BD15/$BQ15</f>
        <v>91.614066726780877</v>
      </c>
      <c r="BE33" s="136">
        <f>100*BE15/$BQ15</f>
        <v>91.343552750225427</v>
      </c>
      <c r="BF33" s="136">
        <f>100*BF15/$BQ15</f>
        <v>90.802524797114515</v>
      </c>
      <c r="BG33" s="136">
        <f>100*BG15/$BQ15</f>
        <v>91.073038773669964</v>
      </c>
      <c r="BH33" s="136">
        <f>100*BH15/$BQ15</f>
        <v>92.335437330928755</v>
      </c>
      <c r="BI33" s="136">
        <f>100*BI15/$BQ15</f>
        <v>92.876465284039668</v>
      </c>
      <c r="BJ33" s="136">
        <f>100*BJ15/$BQ15</f>
        <v>95.671776375112714</v>
      </c>
      <c r="BK33" s="136">
        <f>100*BK15/$BQ15</f>
        <v>96.122633002705129</v>
      </c>
      <c r="BL33" s="136">
        <f>100*BL15/$BQ15</f>
        <v>96.663660955816042</v>
      </c>
      <c r="BM33" s="136">
        <f>100*BM15/$BQ15</f>
        <v>99.098286744815141</v>
      </c>
      <c r="BN33" s="136">
        <f>100*BN15/$BQ15</f>
        <v>98.196573489630296</v>
      </c>
      <c r="BO33" s="136">
        <f>100*BO15/$BQ15</f>
        <v>100.99188458070333</v>
      </c>
      <c r="BP33" s="136">
        <f>100*BP15/$BQ15</f>
        <v>100.54102795311091</v>
      </c>
      <c r="BQ33" s="136">
        <f>100*BQ15/$BQ15</f>
        <v>100</v>
      </c>
      <c r="BR33" s="136">
        <f>100*BR15/$BQ15</f>
        <v>100.6311992786294</v>
      </c>
      <c r="BS33" s="136">
        <f>100*BS15/$BQ15</f>
        <v>99.909828674481503</v>
      </c>
      <c r="BT33" s="136">
        <f>100*BT15/$BQ15</f>
        <v>99.81965734896302</v>
      </c>
      <c r="BU33" s="136">
        <f>100*BU15/$BQ15</f>
        <v>98.467087466185745</v>
      </c>
      <c r="BV33" s="136">
        <f>100*BV15/$BQ15</f>
        <v>93.778178539224527</v>
      </c>
      <c r="BW33" s="136">
        <f>100*BW15/$BQ15</f>
        <v>96.483318304779075</v>
      </c>
      <c r="BX33" s="136">
        <f>100*BX15/$BQ15</f>
        <v>95.761947700631197</v>
      </c>
      <c r="BY33" s="136">
        <f>100*BY15/$BQ15</f>
        <v>95.761947700631197</v>
      </c>
      <c r="BZ33" s="136">
        <f>100*BZ15/$BQ15</f>
        <v>94.229035166816942</v>
      </c>
      <c r="CA33" s="136">
        <f>100*CA15/$BQ15</f>
        <v>91.343552750225427</v>
      </c>
      <c r="CB33" s="136">
        <f>100*CB15/$BQ15</f>
        <v>88.187556357078449</v>
      </c>
      <c r="CC33" s="136">
        <f>100*CC15/$BQ15</f>
        <v>87.015329125338141</v>
      </c>
      <c r="CD33" s="136">
        <f>100*CD15/$BQ15</f>
        <v>84.580703336339042</v>
      </c>
      <c r="CE33" s="136">
        <f>100*CE15/$BQ15</f>
        <v>83.137962128043284</v>
      </c>
      <c r="CF33" s="136">
        <f>100*CF15/$BQ15</f>
        <v>81.514878268710547</v>
      </c>
      <c r="CG33" s="136">
        <f>100*CG15/$BQ15</f>
        <v>78.449053201082052</v>
      </c>
      <c r="CH33" s="136">
        <f>100*CH15/$BQ15</f>
        <v>77.547339945897207</v>
      </c>
      <c r="CI33" s="136">
        <f>100*CI15/$BQ15</f>
        <v>76.194770063119918</v>
      </c>
      <c r="CJ33" s="136">
        <f>100*CJ15/$BQ15</f>
        <v>75.022542831379624</v>
      </c>
      <c r="CK33" s="136">
        <f>100*CK15/$BQ15</f>
        <v>74.932371505861127</v>
      </c>
      <c r="CL33" s="136">
        <f>100*CL15/$BQ15</f>
        <v>73.579801623083853</v>
      </c>
      <c r="CM33" s="136">
        <f>100*CM15/$BQ15</f>
        <v>73.579801623083853</v>
      </c>
      <c r="CN33" s="136">
        <f>100*CN15/$BQ15</f>
        <v>73.669972948602336</v>
      </c>
      <c r="CO33" s="136">
        <f>100*CO15/$BQ15</f>
        <v>73.48963029756537</v>
      </c>
      <c r="CP33" s="136">
        <f>100*CP15/$BQ15</f>
        <v>73.850315599639316</v>
      </c>
      <c r="CQ33" s="136">
        <f>100*CQ15/$BQ15</f>
        <v>73.669972948602336</v>
      </c>
      <c r="CR33" s="136">
        <f>100*CR15/$BQ15</f>
        <v>74.571686203787195</v>
      </c>
      <c r="CS33" s="136">
        <f>100*CS15/$BQ15</f>
        <v>74.120829576194765</v>
      </c>
      <c r="CT33" s="136">
        <f>100*CT15/$BQ15</f>
        <v>74.120829576194765</v>
      </c>
      <c r="CU33" s="136">
        <f>100*CU15/$BQ15</f>
        <v>74.391343552750229</v>
      </c>
      <c r="CV33" s="136">
        <f>100*CV15/$BQ15</f>
        <v>73.760144274120819</v>
      </c>
      <c r="CW33" s="136">
        <f>100*CW15/$BQ15</f>
        <v>73.134300625734326</v>
      </c>
    </row>
    <row r="34" spans="1:101">
      <c r="A34" s="137" t="s">
        <v>9</v>
      </c>
      <c r="B34" s="138" t="s">
        <v>3</v>
      </c>
      <c r="C34" s="138" t="s">
        <v>3</v>
      </c>
      <c r="D34" s="138" t="s">
        <v>3</v>
      </c>
      <c r="E34" s="138" t="s">
        <v>3</v>
      </c>
      <c r="F34" s="138" t="s">
        <v>3</v>
      </c>
      <c r="G34" s="138" t="s">
        <v>3</v>
      </c>
      <c r="H34" s="138" t="s">
        <v>3</v>
      </c>
      <c r="I34" s="138" t="s">
        <v>3</v>
      </c>
      <c r="J34" s="138" t="s">
        <v>3</v>
      </c>
      <c r="K34" s="138" t="s">
        <v>3</v>
      </c>
      <c r="L34" s="138" t="s">
        <v>3</v>
      </c>
      <c r="M34" s="138" t="s">
        <v>3</v>
      </c>
      <c r="N34" s="138" t="s">
        <v>3</v>
      </c>
      <c r="O34" s="138" t="s">
        <v>3</v>
      </c>
      <c r="P34" s="138" t="s">
        <v>3</v>
      </c>
      <c r="Q34" s="138" t="s">
        <v>3</v>
      </c>
      <c r="R34" s="136">
        <f>100*R16/$BQ16</f>
        <v>62.716763005780336</v>
      </c>
      <c r="S34" s="136">
        <f>100*S16/$BQ16</f>
        <v>63.19845857418111</v>
      </c>
      <c r="T34" s="136">
        <f>100*T16/$BQ16</f>
        <v>63.487475915221587</v>
      </c>
      <c r="U34" s="136">
        <f>100*U16/$BQ16</f>
        <v>63.872832369942195</v>
      </c>
      <c r="V34" s="136">
        <f>100*V16/$BQ16</f>
        <v>64.354527938342969</v>
      </c>
      <c r="W34" s="136">
        <f>100*W16/$BQ16</f>
        <v>64.739884393063591</v>
      </c>
      <c r="X34" s="136">
        <f>100*X16/$BQ16</f>
        <v>65.317919075144516</v>
      </c>
      <c r="Y34" s="136">
        <f>100*Y16/$BQ16</f>
        <v>65.606936416184965</v>
      </c>
      <c r="Z34" s="136">
        <f>100*Z16/$BQ16</f>
        <v>66.377649325626209</v>
      </c>
      <c r="AA34" s="136">
        <f>100*AA16/$BQ16</f>
        <v>66.955684007707134</v>
      </c>
      <c r="AB34" s="136">
        <f>100*AB16/$BQ16</f>
        <v>67.630057803468205</v>
      </c>
      <c r="AC34" s="136">
        <f>100*AC16/$BQ16</f>
        <v>68.593448940269752</v>
      </c>
      <c r="AD34" s="136">
        <f>100*AD16/$BQ16</f>
        <v>69.267822736030837</v>
      </c>
      <c r="AE34" s="136">
        <f>100*AE16/$BQ16</f>
        <v>69.845857418111748</v>
      </c>
      <c r="AF34" s="136">
        <f>100*AF16/$BQ16</f>
        <v>70.712909441233151</v>
      </c>
      <c r="AG34" s="136">
        <f>100*AG16/$BQ16</f>
        <v>71.387283236994207</v>
      </c>
      <c r="AH34" s="136">
        <f>100*AH16/$BQ16</f>
        <v>71.965317919075147</v>
      </c>
      <c r="AI34" s="136">
        <f>100*AI16/$BQ16</f>
        <v>73.121387283236999</v>
      </c>
      <c r="AJ34" s="136">
        <f>100*AJ16/$BQ16</f>
        <v>73.988439306358387</v>
      </c>
      <c r="AK34" s="136">
        <f>100*AK16/$BQ16</f>
        <v>74.855491329479776</v>
      </c>
      <c r="AL34" s="136">
        <f>100*AL16/$BQ16</f>
        <v>76.011560693641627</v>
      </c>
      <c r="AM34" s="136">
        <f>100*AM16/$BQ16</f>
        <v>76.974951830443175</v>
      </c>
      <c r="AN34" s="136">
        <f>100*AN16/$BQ16</f>
        <v>77.74566473988439</v>
      </c>
      <c r="AO34" s="136">
        <f>100*AO16/$BQ16</f>
        <v>78.612716763005778</v>
      </c>
      <c r="AP34" s="136">
        <f>100*AP16/$BQ16</f>
        <v>79.479768786127167</v>
      </c>
      <c r="AQ34" s="136">
        <f>100*AQ16/$BQ16</f>
        <v>80.057803468208093</v>
      </c>
      <c r="AR34" s="136">
        <f>100*AR16/$BQ16</f>
        <v>80.828516377649322</v>
      </c>
      <c r="AS34" s="136">
        <f>100*AS16/$BQ16</f>
        <v>81.406551059730248</v>
      </c>
      <c r="AT34" s="136">
        <f>100*AT16/$BQ16</f>
        <v>81.888246628131029</v>
      </c>
      <c r="AU34" s="136">
        <f>100*AU16/$BQ16</f>
        <v>82.562620423892099</v>
      </c>
      <c r="AV34" s="136">
        <f>100*AV16/$BQ16</f>
        <v>83.04431599229288</v>
      </c>
      <c r="AW34" s="136">
        <f>100*AW16/$BQ16</f>
        <v>83.622350674373791</v>
      </c>
      <c r="AX34" s="136">
        <f>100*AX16/$BQ16</f>
        <v>84.48940269749518</v>
      </c>
      <c r="AY34" s="136">
        <f>100*AY16/$BQ16</f>
        <v>85.067437379576106</v>
      </c>
      <c r="AZ34" s="136">
        <f>100*AZ16/$BQ16</f>
        <v>85.645472061657031</v>
      </c>
      <c r="BA34" s="136">
        <f>100*BA16/$BQ16</f>
        <v>86.51252408477842</v>
      </c>
      <c r="BB34" s="136">
        <f>100*BB16/$BQ16</f>
        <v>86.994219653179186</v>
      </c>
      <c r="BC34" s="136">
        <f>100*BC16/$BQ16</f>
        <v>87.668593448940271</v>
      </c>
      <c r="BD34" s="136">
        <f>100*BD16/$BQ16</f>
        <v>88.53564547206166</v>
      </c>
      <c r="BE34" s="136">
        <f>100*BE16/$BQ16</f>
        <v>89.113680154142585</v>
      </c>
      <c r="BF34" s="136">
        <f>100*BF16/$BQ16</f>
        <v>90.077071290944119</v>
      </c>
      <c r="BG34" s="136">
        <f>100*BG16/$BQ16</f>
        <v>90.944123314065507</v>
      </c>
      <c r="BH34" s="136">
        <f>100*BH16/$BQ16</f>
        <v>91.811175337186896</v>
      </c>
      <c r="BI34" s="136">
        <f>100*BI16/$BQ16</f>
        <v>92.774566473988443</v>
      </c>
      <c r="BJ34" s="136">
        <f>100*BJ16/$BQ16</f>
        <v>93.737957610789977</v>
      </c>
      <c r="BK34" s="136">
        <f>100*BK16/$BQ16</f>
        <v>94.797687861271683</v>
      </c>
      <c r="BL34" s="136">
        <f>100*BL16/$BQ16</f>
        <v>95.664739884393072</v>
      </c>
      <c r="BM34" s="136">
        <f>100*BM16/$BQ16</f>
        <v>96.628131021194605</v>
      </c>
      <c r="BN34" s="136">
        <f>100*BN16/$BQ16</f>
        <v>97.591522157996152</v>
      </c>
      <c r="BO34" s="136">
        <f>100*BO16/$BQ16</f>
        <v>98.362235067437382</v>
      </c>
      <c r="BP34" s="136">
        <f>100*BP16/$BQ16</f>
        <v>99.132947976878611</v>
      </c>
      <c r="BQ34" s="136">
        <f>100*BQ16/$BQ16</f>
        <v>100</v>
      </c>
      <c r="BR34" s="136">
        <f>100*BR16/$BQ16</f>
        <v>100.48169556840077</v>
      </c>
      <c r="BS34" s="136">
        <f>100*BS16/$BQ16</f>
        <v>100.57803468208093</v>
      </c>
      <c r="BT34" s="136">
        <f>100*BT16/$BQ16</f>
        <v>99.807321772639696</v>
      </c>
      <c r="BU34" s="136">
        <f>100*BU16/$BQ16</f>
        <v>98.747591522158004</v>
      </c>
      <c r="BV34" s="136">
        <f>100*BV16/$BQ16</f>
        <v>97.206165703275531</v>
      </c>
      <c r="BW34" s="136">
        <f>100*BW16/$BQ16</f>
        <v>96.242774566473997</v>
      </c>
      <c r="BX34" s="136">
        <f>100*BX16/$BQ16</f>
        <v>95.953757225433534</v>
      </c>
      <c r="BY34" s="136">
        <f>100*BY16/$BQ16</f>
        <v>95.857418111753375</v>
      </c>
      <c r="BZ34" s="136">
        <f>100*BZ16/$BQ16</f>
        <v>96.146435452793838</v>
      </c>
      <c r="CA34" s="136">
        <f>100*CA16/$BQ16</f>
        <v>96.339113680154142</v>
      </c>
      <c r="CB34" s="136">
        <f>100*CB16/$BQ16</f>
        <v>96.435452793834301</v>
      </c>
      <c r="CC34" s="136">
        <f>100*CC16/$BQ16</f>
        <v>96.435452793834301</v>
      </c>
      <c r="CD34" s="136">
        <f>100*CD16/$BQ16</f>
        <v>96.050096339113679</v>
      </c>
      <c r="CE34" s="136">
        <f>100*CE16/$BQ16</f>
        <v>95.568400770712913</v>
      </c>
      <c r="CF34" s="136">
        <f>100*CF16/$BQ16</f>
        <v>95.183044315992291</v>
      </c>
      <c r="CG34" s="136">
        <f>100*CG16/$BQ16</f>
        <v>94.701348747591524</v>
      </c>
      <c r="CH34" s="136">
        <f>100*CH16/$BQ16</f>
        <v>93.930635838150295</v>
      </c>
      <c r="CI34" s="136">
        <f>100*CI16/$BQ16</f>
        <v>93.159922928709065</v>
      </c>
      <c r="CJ34" s="136">
        <f>100*CJ16/$BQ16</f>
        <v>92.678227360308284</v>
      </c>
      <c r="CK34" s="136">
        <f>100*CK16/$BQ16</f>
        <v>91.714836223506751</v>
      </c>
      <c r="CL34" s="136">
        <f>100*CL16/$BQ16</f>
        <v>91.425818882466288</v>
      </c>
      <c r="CM34" s="136">
        <f>100*CM16/$BQ16</f>
        <v>91.136801541425825</v>
      </c>
      <c r="CN34" s="136">
        <f>100*CN16/$BQ16</f>
        <v>91.23314065510597</v>
      </c>
      <c r="CO34" s="136">
        <f>100*CO16/$BQ16</f>
        <v>91.425818882466288</v>
      </c>
      <c r="CP34" s="136">
        <f>100*CP16/$BQ16</f>
        <v>91.811175337186896</v>
      </c>
      <c r="CQ34" s="136">
        <f>100*CQ16/$BQ16</f>
        <v>92.292870905587677</v>
      </c>
      <c r="CR34" s="136">
        <f>100*CR16/$BQ16</f>
        <v>92.774566473988443</v>
      </c>
      <c r="CS34" s="136">
        <f>100*CS16/$BQ16</f>
        <v>93.448940269749528</v>
      </c>
      <c r="CT34" s="136">
        <f>100*CT16/$BQ16</f>
        <v>94.219653179190757</v>
      </c>
      <c r="CU34" s="136">
        <f>100*CU16/$BQ16</f>
        <v>95.183044315992291</v>
      </c>
      <c r="CV34" s="136">
        <f>100*CV16/$BQ16</f>
        <v>95.953757225433534</v>
      </c>
      <c r="CW34" s="136">
        <f>100*CW16/$BQ16</f>
        <v>96.730710725234601</v>
      </c>
    </row>
    <row r="35" spans="1:101">
      <c r="A35" s="137" t="s">
        <v>0</v>
      </c>
      <c r="B35" s="136">
        <v>72.3</v>
      </c>
      <c r="C35" s="136">
        <v>72.8</v>
      </c>
      <c r="D35" s="136">
        <v>73.099999999999994</v>
      </c>
      <c r="E35" s="136">
        <v>73.5</v>
      </c>
      <c r="F35" s="136">
        <v>74.099999999999994</v>
      </c>
      <c r="G35" s="136">
        <v>74.099999999999994</v>
      </c>
      <c r="H35" s="136">
        <v>74</v>
      </c>
      <c r="I35" s="136">
        <v>73.8</v>
      </c>
      <c r="J35" s="136">
        <v>73.3</v>
      </c>
      <c r="K35" s="136">
        <v>73.400000000000006</v>
      </c>
      <c r="L35" s="136">
        <v>73.7</v>
      </c>
      <c r="M35" s="136">
        <v>73.8</v>
      </c>
      <c r="N35" s="136">
        <v>74.2</v>
      </c>
      <c r="O35" s="136">
        <v>75</v>
      </c>
      <c r="P35" s="136">
        <v>75.599999999999994</v>
      </c>
      <c r="Q35" s="136">
        <v>76.2</v>
      </c>
      <c r="R35" s="136">
        <f>100*R17/$BQ17</f>
        <v>75.369458128078819</v>
      </c>
      <c r="S35" s="136">
        <f>100*S17/$BQ17</f>
        <v>75.763546798029566</v>
      </c>
      <c r="T35" s="136">
        <f>100*T17/$BQ17</f>
        <v>75.862068965517238</v>
      </c>
      <c r="U35" s="136">
        <f>100*U17/$BQ17</f>
        <v>75.960591133004911</v>
      </c>
      <c r="V35" s="136">
        <f>100*V17/$BQ17</f>
        <v>76.453201970443345</v>
      </c>
      <c r="W35" s="136">
        <f>100*W17/$BQ17</f>
        <v>76.650246305418719</v>
      </c>
      <c r="X35" s="136">
        <f>100*X17/$BQ17</f>
        <v>77.044334975369452</v>
      </c>
      <c r="Y35" s="136">
        <f>100*Y17/$BQ17</f>
        <v>77.142857142857139</v>
      </c>
      <c r="Z35" s="136">
        <f>100*Z17/$BQ17</f>
        <v>77.438423645320185</v>
      </c>
      <c r="AA35" s="136">
        <f>100*AA17/$BQ17</f>
        <v>78.22660098522168</v>
      </c>
      <c r="AB35" s="136">
        <f>100*AB17/$BQ17</f>
        <v>78.916256157635459</v>
      </c>
      <c r="AC35" s="136">
        <f>100*AC17/$BQ17</f>
        <v>79.704433497536954</v>
      </c>
      <c r="AD35" s="136">
        <f>100*AD17/$BQ17</f>
        <v>80.29556650246306</v>
      </c>
      <c r="AE35" s="136">
        <f>100*AE17/$BQ17</f>
        <v>81.182266009852214</v>
      </c>
      <c r="AF35" s="136">
        <f>100*AF17/$BQ17</f>
        <v>81.77339901477832</v>
      </c>
      <c r="AG35" s="136">
        <f>100*AG17/$BQ17</f>
        <v>82.364532019704427</v>
      </c>
      <c r="AH35" s="136">
        <f>100*AH17/$BQ17</f>
        <v>82.857142857142861</v>
      </c>
      <c r="AI35" s="136">
        <f>100*AI17/$BQ17</f>
        <v>83.546798029556655</v>
      </c>
      <c r="AJ35" s="136">
        <f>100*AJ17/$BQ17</f>
        <v>84.433497536945808</v>
      </c>
      <c r="AK35" s="136">
        <f>100*AK17/$BQ17</f>
        <v>85.418719211822662</v>
      </c>
      <c r="AL35" s="136">
        <f>100*AL17/$BQ17</f>
        <v>86.502463054187189</v>
      </c>
      <c r="AM35" s="136">
        <f>100*AM17/$BQ17</f>
        <v>87.192118226600982</v>
      </c>
      <c r="AN35" s="136">
        <f>100*AN17/$BQ17</f>
        <v>87.684729064039402</v>
      </c>
      <c r="AO35" s="136">
        <f>100*AO17/$BQ17</f>
        <v>88.472906403940883</v>
      </c>
      <c r="AP35" s="136">
        <f>100*AP17/$BQ17</f>
        <v>89.064039408866989</v>
      </c>
      <c r="AQ35" s="136">
        <f>100*AQ17/$BQ17</f>
        <v>89.064039408866989</v>
      </c>
      <c r="AR35" s="136">
        <f>100*AR17/$BQ17</f>
        <v>89.35960591133005</v>
      </c>
      <c r="AS35" s="136">
        <f>100*AS17/$BQ17</f>
        <v>89.162561576354676</v>
      </c>
      <c r="AT35" s="136">
        <f>100*AT17/$BQ17</f>
        <v>89.65517241379311</v>
      </c>
      <c r="AU35" s="136">
        <f>100*AU17/$BQ17</f>
        <v>90.246305418719217</v>
      </c>
      <c r="AV35" s="136">
        <f>100*AV17/$BQ17</f>
        <v>90.443349753694577</v>
      </c>
      <c r="AW35" s="136">
        <f>100*AW17/$BQ17</f>
        <v>90.34482758620689</v>
      </c>
      <c r="AX35" s="136">
        <f>100*AX17/$BQ17</f>
        <v>90.34482758620689</v>
      </c>
      <c r="AY35" s="136">
        <f>100*AY17/$BQ17</f>
        <v>90.34482758620689</v>
      </c>
      <c r="AZ35" s="136">
        <f>100*AZ17/$BQ17</f>
        <v>91.034482758620683</v>
      </c>
      <c r="BA35" s="136">
        <f>100*BA17/$BQ17</f>
        <v>91.822660098522164</v>
      </c>
      <c r="BB35" s="136">
        <f>100*BB17/$BQ17</f>
        <v>92.41379310344827</v>
      </c>
      <c r="BC35" s="136">
        <f>100*BC17/$BQ17</f>
        <v>93.103448275862064</v>
      </c>
      <c r="BD35" s="136">
        <f>100*BD17/$BQ17</f>
        <v>93.497536945812811</v>
      </c>
      <c r="BE35" s="136">
        <f>100*BE17/$BQ17</f>
        <v>94.088669950738918</v>
      </c>
      <c r="BF35" s="136">
        <f>100*BF17/$BQ17</f>
        <v>94.187192118226605</v>
      </c>
      <c r="BG35" s="136">
        <f>100*BG17/$BQ17</f>
        <v>94.384236453201964</v>
      </c>
      <c r="BH35" s="136">
        <f>100*BH17/$BQ17</f>
        <v>94.876847290640399</v>
      </c>
      <c r="BI35" s="136">
        <f>100*BI17/$BQ17</f>
        <v>95.665024630541879</v>
      </c>
      <c r="BJ35" s="136">
        <f>100*BJ17/$BQ17</f>
        <v>96.256157635467986</v>
      </c>
      <c r="BK35" s="136">
        <f>100*BK17/$BQ17</f>
        <v>97.241379310344826</v>
      </c>
      <c r="BL35" s="136">
        <f>100*BL17/$BQ17</f>
        <v>97.241379310344826</v>
      </c>
      <c r="BM35" s="136">
        <f>100*BM17/$BQ17</f>
        <v>98.029556650246306</v>
      </c>
      <c r="BN35" s="136">
        <f>100*BN17/$BQ17</f>
        <v>98.7192118226601</v>
      </c>
      <c r="BO35" s="136">
        <f>100*BO17/$BQ17</f>
        <v>99.310344827586206</v>
      </c>
      <c r="BP35" s="136">
        <f>100*BP17/$BQ17</f>
        <v>99.70443349753694</v>
      </c>
      <c r="BQ35" s="136">
        <f>100*BQ17/$BQ17</f>
        <v>100</v>
      </c>
      <c r="BR35" s="136">
        <f>100*BR17/$BQ17</f>
        <v>100.49261083743842</v>
      </c>
      <c r="BS35" s="136">
        <f>100*BS17/$BQ17</f>
        <v>99.901477832512313</v>
      </c>
      <c r="BT35" s="136">
        <f>100*BT17/$BQ17</f>
        <v>99.605911330049267</v>
      </c>
      <c r="BU35" s="136">
        <f>100*BU17/$BQ17</f>
        <v>98.029556650246306</v>
      </c>
      <c r="BV35" s="136">
        <f>100*BV17/$BQ17</f>
        <v>96.551724137931032</v>
      </c>
      <c r="BW35" s="136">
        <f>100*BW17/$BQ17</f>
        <v>96.453201970443345</v>
      </c>
      <c r="BX35" s="136">
        <f>100*BX17/$BQ17</f>
        <v>96.551724137931032</v>
      </c>
      <c r="BY35" s="136">
        <f>100*BY17/$BQ17</f>
        <v>97.241379310344826</v>
      </c>
      <c r="BZ35" s="136">
        <f>100*BZ17/$BQ17</f>
        <v>97.635467980295573</v>
      </c>
      <c r="CA35" s="136">
        <f>100*CA17/$BQ17</f>
        <v>98.22660098522168</v>
      </c>
      <c r="CB35" s="136">
        <f>100*CB17/$BQ17</f>
        <v>98.817733990147786</v>
      </c>
      <c r="CC35" s="136">
        <f>100*CC17/$BQ17</f>
        <v>99.310344827586206</v>
      </c>
      <c r="CD35" s="136">
        <f>100*CD17/$BQ17</f>
        <v>100.49261083743842</v>
      </c>
      <c r="CE35" s="136">
        <f>100*CE17/$BQ17</f>
        <v>100.39408866995073</v>
      </c>
      <c r="CF35" s="136">
        <f>100*CF17/$BQ17</f>
        <v>100.59113300492611</v>
      </c>
      <c r="CG35" s="136">
        <f>100*CG17/$BQ17</f>
        <v>100.78817733990148</v>
      </c>
      <c r="CH35" s="136">
        <f>100*CH17/$BQ17</f>
        <v>100.88669950738917</v>
      </c>
      <c r="CI35" s="136">
        <f>100*CI17/$BQ17</f>
        <v>100.59113300492611</v>
      </c>
      <c r="CJ35" s="136">
        <f>100*CJ17/$BQ17</f>
        <v>100.88669950738917</v>
      </c>
      <c r="CK35" s="136">
        <f>100*CK17/$BQ17</f>
        <v>100.78817733990148</v>
      </c>
      <c r="CL35" s="136">
        <f>100*CL17/$BQ17</f>
        <v>100.98522167487685</v>
      </c>
      <c r="CM35" s="136">
        <f>100*CM17/$BQ17</f>
        <v>101.77339901477832</v>
      </c>
      <c r="CN35" s="136">
        <f>100*CN17/$BQ17</f>
        <v>101.67487684729063</v>
      </c>
      <c r="CO35" s="136">
        <f>100*CO17/$BQ17</f>
        <v>101.77339901477832</v>
      </c>
      <c r="CP35" s="136">
        <f>100*CP17/$BQ17</f>
        <v>101.67487684729063</v>
      </c>
      <c r="CQ35" s="136">
        <f>100*CQ17/$BQ17</f>
        <v>101.57635467980296</v>
      </c>
      <c r="CR35" s="136">
        <f>100*CR17/$BQ17</f>
        <v>101.77339901477832</v>
      </c>
      <c r="CS35" s="136">
        <f>100*CS17/$BQ17</f>
        <v>101.87192118226601</v>
      </c>
      <c r="CT35" s="136">
        <f>100*CT17/$BQ17</f>
        <v>102.5615763546798</v>
      </c>
      <c r="CU35" s="136">
        <f>100*CU17/$BQ17</f>
        <v>102.66009852216749</v>
      </c>
      <c r="CV35" s="136">
        <f>100*CV17/$BQ17</f>
        <v>102.85714285714286</v>
      </c>
      <c r="CW35" s="136">
        <f>100*CW17/$BQ17</f>
        <v>103.05456539621606</v>
      </c>
    </row>
    <row r="36" spans="1:101">
      <c r="A36" s="137" t="s">
        <v>8</v>
      </c>
      <c r="B36" s="138" t="s">
        <v>3</v>
      </c>
      <c r="C36" s="138" t="s">
        <v>3</v>
      </c>
      <c r="D36" s="138" t="s">
        <v>3</v>
      </c>
      <c r="E36" s="138" t="s">
        <v>3</v>
      </c>
      <c r="F36" s="138" t="s">
        <v>3</v>
      </c>
      <c r="G36" s="138" t="s">
        <v>3</v>
      </c>
      <c r="H36" s="138" t="s">
        <v>3</v>
      </c>
      <c r="I36" s="138" t="s">
        <v>3</v>
      </c>
      <c r="J36" s="138" t="s">
        <v>3</v>
      </c>
      <c r="K36" s="138" t="s">
        <v>3</v>
      </c>
      <c r="L36" s="138" t="s">
        <v>3</v>
      </c>
      <c r="M36" s="138" t="s">
        <v>3</v>
      </c>
      <c r="N36" s="138" t="s">
        <v>3</v>
      </c>
      <c r="O36" s="138" t="s">
        <v>3</v>
      </c>
      <c r="P36" s="138" t="s">
        <v>3</v>
      </c>
      <c r="Q36" s="138" t="s">
        <v>3</v>
      </c>
      <c r="R36" s="136">
        <f>100*R18/$BQ18</f>
        <v>83.523809523809518</v>
      </c>
      <c r="S36" s="136">
        <f>100*S18/$BQ18</f>
        <v>83.80952380952381</v>
      </c>
      <c r="T36" s="136">
        <f>100*T18/$BQ18</f>
        <v>83.61904761904762</v>
      </c>
      <c r="U36" s="136">
        <f>100*U18/$BQ18</f>
        <v>84.38095238095238</v>
      </c>
      <c r="V36" s="136">
        <f>100*V18/$BQ18</f>
        <v>84.952380952380949</v>
      </c>
      <c r="W36" s="136">
        <f>100*W18/$BQ18</f>
        <v>84.761904761904759</v>
      </c>
      <c r="X36" s="136">
        <f>100*X18/$BQ18</f>
        <v>84.761904761904759</v>
      </c>
      <c r="Y36" s="136">
        <f>100*Y18/$BQ18</f>
        <v>84.38095238095238</v>
      </c>
      <c r="Z36" s="136">
        <f>100*Z18/$BQ18</f>
        <v>85.142857142857139</v>
      </c>
      <c r="AA36" s="136">
        <f>100*AA18/$BQ18</f>
        <v>86</v>
      </c>
      <c r="AB36" s="136">
        <f>100*AB18/$BQ18</f>
        <v>86.571428571428569</v>
      </c>
      <c r="AC36" s="136">
        <f>100*AC18/$BQ18</f>
        <v>87.904761904761898</v>
      </c>
      <c r="AD36" s="136">
        <f>100*AD18/$BQ18</f>
        <v>87.333333333333329</v>
      </c>
      <c r="AE36" s="136">
        <f>100*AE18/$BQ18</f>
        <v>87.80952380952381</v>
      </c>
      <c r="AF36" s="136">
        <f>100*AF18/$BQ18</f>
        <v>87.904761904761898</v>
      </c>
      <c r="AG36" s="136">
        <f>100*AG18/$BQ18</f>
        <v>87.61904761904762</v>
      </c>
      <c r="AH36" s="136">
        <f>100*AH18/$BQ18</f>
        <v>88</v>
      </c>
      <c r="AI36" s="136">
        <f>100*AI18/$BQ18</f>
        <v>88.476190476190482</v>
      </c>
      <c r="AJ36" s="136">
        <f>100*AJ18/$BQ18</f>
        <v>89.142857142857139</v>
      </c>
      <c r="AK36" s="136">
        <f>100*AK18/$BQ18</f>
        <v>90.38095238095238</v>
      </c>
      <c r="AL36" s="136">
        <f>100*AL18/$BQ18</f>
        <v>91.238095238095241</v>
      </c>
      <c r="AM36" s="136">
        <f>100*AM18/$BQ18</f>
        <v>92.095238095238102</v>
      </c>
      <c r="AN36" s="136">
        <f>100*AN18/$BQ18</f>
        <v>92.666666666666671</v>
      </c>
      <c r="AO36" s="136">
        <f>100*AO18/$BQ18</f>
        <v>93.80952380952381</v>
      </c>
      <c r="AP36" s="136">
        <f>100*AP18/$BQ18</f>
        <v>94.476190476190482</v>
      </c>
      <c r="AQ36" s="136">
        <f>100*AQ18/$BQ18</f>
        <v>94.095238095238102</v>
      </c>
      <c r="AR36" s="136">
        <f>100*AR18/$BQ18</f>
        <v>93.714285714285708</v>
      </c>
      <c r="AS36" s="136">
        <f>100*AS18/$BQ18</f>
        <v>93.61904761904762</v>
      </c>
      <c r="AT36" s="136">
        <f>100*AT18/$BQ18</f>
        <v>93.80952380952381</v>
      </c>
      <c r="AU36" s="136">
        <f>100*AU18/$BQ18</f>
        <v>94.19047619047619</v>
      </c>
      <c r="AV36" s="136">
        <f>100*AV18/$BQ18</f>
        <v>94.38095238095238</v>
      </c>
      <c r="AW36" s="136">
        <f>100*AW18/$BQ18</f>
        <v>94.476190476190482</v>
      </c>
      <c r="AX36" s="136">
        <f>100*AX18/$BQ18</f>
        <v>94.38095238095238</v>
      </c>
      <c r="AY36" s="136">
        <f>100*AY18/$BQ18</f>
        <v>94.095238095238102</v>
      </c>
      <c r="AZ36" s="136">
        <f>100*AZ18/$BQ18</f>
        <v>94.38095238095238</v>
      </c>
      <c r="BA36" s="136">
        <f>100*BA18/$BQ18</f>
        <v>94.857142857142861</v>
      </c>
      <c r="BB36" s="136">
        <f>100*BB18/$BQ18</f>
        <v>95.333333333333329</v>
      </c>
      <c r="BC36" s="136">
        <f>100*BC18/$BQ18</f>
        <v>95.61904761904762</v>
      </c>
      <c r="BD36" s="136">
        <f>100*BD18/$BQ18</f>
        <v>95.904761904761898</v>
      </c>
      <c r="BE36" s="136">
        <f>100*BE18/$BQ18</f>
        <v>96.095238095238102</v>
      </c>
      <c r="BF36" s="136">
        <f>100*BF18/$BQ18</f>
        <v>95.904761904761898</v>
      </c>
      <c r="BG36" s="136">
        <f>100*BG18/$BQ18</f>
        <v>96.666666666666671</v>
      </c>
      <c r="BH36" s="136">
        <f>100*BH18/$BQ18</f>
        <v>97.333333333333329</v>
      </c>
      <c r="BI36" s="136">
        <f>100*BI18/$BQ18</f>
        <v>97.428571428571431</v>
      </c>
      <c r="BJ36" s="136">
        <f>100*BJ18/$BQ18</f>
        <v>98</v>
      </c>
      <c r="BK36" s="136">
        <f>100*BK18/$BQ18</f>
        <v>98.571428571428569</v>
      </c>
      <c r="BL36" s="136">
        <f>100*BL18/$BQ18</f>
        <v>98.857142857142861</v>
      </c>
      <c r="BM36" s="136">
        <f>100*BM18/$BQ18</f>
        <v>99.904761904761898</v>
      </c>
      <c r="BN36" s="136">
        <f>100*BN18/$BQ18</f>
        <v>100.28571428571429</v>
      </c>
      <c r="BO36" s="136">
        <f>100*BO18/$BQ18</f>
        <v>100.28571428571429</v>
      </c>
      <c r="BP36" s="136">
        <f>100*BP18/$BQ18</f>
        <v>100.19047619047619</v>
      </c>
      <c r="BQ36" s="136">
        <f>100*BQ18/$BQ18</f>
        <v>100</v>
      </c>
      <c r="BR36" s="136">
        <f>100*BR18/$BQ18</f>
        <v>100.95238095238095</v>
      </c>
      <c r="BS36" s="136">
        <f>100*BS18/$BQ18</f>
        <v>100.19047619047619</v>
      </c>
      <c r="BT36" s="136">
        <f>100*BT18/$BQ18</f>
        <v>98.857142857142861</v>
      </c>
      <c r="BU36" s="136">
        <f>100*BU18/$BQ18</f>
        <v>96.476190476190482</v>
      </c>
      <c r="BV36" s="136">
        <f>100*BV18/$BQ18</f>
        <v>93.714285714285708</v>
      </c>
      <c r="BW36" s="136">
        <f>100*BW18/$BQ18</f>
        <v>93.238095238095241</v>
      </c>
      <c r="BX36" s="136">
        <f>100*BX18/$BQ18</f>
        <v>93.80952380952381</v>
      </c>
      <c r="BY36" s="136">
        <f>100*BY18/$BQ18</f>
        <v>93.904761904761898</v>
      </c>
      <c r="BZ36" s="136">
        <f>100*BZ18/$BQ18</f>
        <v>94.38095238095238</v>
      </c>
      <c r="CA36" s="136">
        <f>100*CA18/$BQ18</f>
        <v>95.047619047619051</v>
      </c>
      <c r="CB36" s="136">
        <f>100*CB18/$BQ18</f>
        <v>95.61904761904762</v>
      </c>
      <c r="CC36" s="136">
        <f>100*CC18/$BQ18</f>
        <v>96</v>
      </c>
      <c r="CD36" s="136">
        <f>100*CD18/$BQ18</f>
        <v>96.285714285714292</v>
      </c>
      <c r="CE36" s="136">
        <f>100*CE18/$BQ18</f>
        <v>96.476190476190482</v>
      </c>
      <c r="CF36" s="136">
        <f>100*CF18/$BQ18</f>
        <v>95.904761904761898</v>
      </c>
      <c r="CG36" s="136">
        <f>100*CG18/$BQ18</f>
        <v>94.952380952380949</v>
      </c>
      <c r="CH36" s="136">
        <f>100*CH18/$BQ18</f>
        <v>94</v>
      </c>
      <c r="CI36" s="136">
        <f>100*CI18/$BQ18</f>
        <v>93.333333333333329</v>
      </c>
      <c r="CJ36" s="136">
        <f>100*CJ18/$BQ18</f>
        <v>92.857142857142861</v>
      </c>
      <c r="CK36" s="136">
        <f>100*CK18/$BQ18</f>
        <v>92.38095238095238</v>
      </c>
      <c r="CL36" s="136">
        <f>100*CL18/$BQ18</f>
        <v>91.61904761904762</v>
      </c>
      <c r="CM36" s="136">
        <f>100*CM18/$BQ18</f>
        <v>91.428571428571431</v>
      </c>
      <c r="CN36" s="136">
        <f>100*CN18/$BQ18</f>
        <v>91.523809523809518</v>
      </c>
      <c r="CO36" s="136">
        <f>100*CO18/$BQ18</f>
        <v>91.428571428571431</v>
      </c>
      <c r="CP36" s="136">
        <f>100*CP18/$BQ18</f>
        <v>91.333333333333329</v>
      </c>
      <c r="CQ36" s="136">
        <f>100*CQ18/$BQ18</f>
        <v>91.142857142857139</v>
      </c>
      <c r="CR36" s="136">
        <f>100*CR18/$BQ18</f>
        <v>91.142857142857139</v>
      </c>
      <c r="CS36" s="136">
        <f>100*CS18/$BQ18</f>
        <v>91.047619047619051</v>
      </c>
      <c r="CT36" s="136">
        <f>100*CT18/$BQ18</f>
        <v>91.428571428571431</v>
      </c>
      <c r="CU36" s="136">
        <f>100*CU18/$BQ18</f>
        <v>91.714285714285708</v>
      </c>
      <c r="CV36" s="136">
        <f>100*CV18/$BQ18</f>
        <v>91.904761904761898</v>
      </c>
      <c r="CW36" s="136">
        <f>100*CW18/$BQ18</f>
        <v>92.095633684418729</v>
      </c>
    </row>
    <row r="37" spans="1:101">
      <c r="A37" s="137" t="s">
        <v>7</v>
      </c>
      <c r="B37" s="138" t="s">
        <v>3</v>
      </c>
      <c r="C37" s="138" t="s">
        <v>3</v>
      </c>
      <c r="D37" s="138" t="s">
        <v>3</v>
      </c>
      <c r="E37" s="138" t="s">
        <v>3</v>
      </c>
      <c r="F37" s="138" t="s">
        <v>3</v>
      </c>
      <c r="G37" s="138" t="s">
        <v>3</v>
      </c>
      <c r="H37" s="138" t="s">
        <v>3</v>
      </c>
      <c r="I37" s="138" t="s">
        <v>3</v>
      </c>
      <c r="J37" s="138" t="s">
        <v>3</v>
      </c>
      <c r="K37" s="138" t="s">
        <v>3</v>
      </c>
      <c r="L37" s="138" t="s">
        <v>3</v>
      </c>
      <c r="M37" s="138" t="s">
        <v>3</v>
      </c>
      <c r="N37" s="138" t="s">
        <v>3</v>
      </c>
      <c r="O37" s="138" t="s">
        <v>3</v>
      </c>
      <c r="P37" s="138" t="s">
        <v>3</v>
      </c>
      <c r="Q37" s="138" t="s">
        <v>3</v>
      </c>
      <c r="R37" s="136"/>
      <c r="S37" s="136"/>
      <c r="T37" s="136"/>
      <c r="U37" s="136"/>
      <c r="V37" s="136">
        <f>100*V19/$BQ19</f>
        <v>70.301850048685495</v>
      </c>
      <c r="W37" s="136">
        <f>100*W19/$BQ19</f>
        <v>71.178188899707877</v>
      </c>
      <c r="X37" s="136">
        <f>100*X19/$BQ19</f>
        <v>72.249269717624145</v>
      </c>
      <c r="Y37" s="136">
        <f>100*Y19/$BQ19</f>
        <v>72.736124634858811</v>
      </c>
      <c r="Z37" s="136">
        <f>100*Z19/$BQ19</f>
        <v>73.515092502434271</v>
      </c>
      <c r="AA37" s="136">
        <f>100*AA19/$BQ19</f>
        <v>74.196689386562795</v>
      </c>
      <c r="AB37" s="136">
        <f>100*AB19/$BQ19</f>
        <v>75.365141187926</v>
      </c>
      <c r="AC37" s="136">
        <f>100*AC19/$BQ19</f>
        <v>76.338851022395332</v>
      </c>
      <c r="AD37" s="136">
        <f>100*AD19/$BQ19</f>
        <v>77.215189873417714</v>
      </c>
      <c r="AE37" s="136">
        <f>100*AE19/$BQ19</f>
        <v>77.79941577409933</v>
      </c>
      <c r="AF37" s="136">
        <f>100*AF19/$BQ19</f>
        <v>78.48101265822784</v>
      </c>
      <c r="AG37" s="136">
        <f>100*AG19/$BQ19</f>
        <v>79.162609542356378</v>
      </c>
      <c r="AH37" s="136">
        <f>100*AH19/$BQ19</f>
        <v>80.525803310613441</v>
      </c>
      <c r="AI37" s="136">
        <f>100*AI19/$BQ19</f>
        <v>81.499513145082759</v>
      </c>
      <c r="AJ37" s="136">
        <f>100*AJ19/$BQ19</f>
        <v>82.473222979552091</v>
      </c>
      <c r="AK37" s="136">
        <f>100*AK19/$BQ19</f>
        <v>83.641674780915281</v>
      </c>
      <c r="AL37" s="136">
        <f>100*AL19/$BQ19</f>
        <v>84.225900681596883</v>
      </c>
      <c r="AM37" s="136">
        <f>100*AM19/$BQ19</f>
        <v>85.199610516066215</v>
      </c>
      <c r="AN37" s="136">
        <f>100*AN19/$BQ19</f>
        <v>85.978578383641675</v>
      </c>
      <c r="AO37" s="136">
        <f>100*AO19/$BQ19</f>
        <v>86.952288218110994</v>
      </c>
      <c r="AP37" s="136">
        <f>100*AP19/$BQ19</f>
        <v>87.04965920155793</v>
      </c>
      <c r="AQ37" s="136">
        <f>100*AQ19/$BQ19</f>
        <v>87.43914313534566</v>
      </c>
      <c r="AR37" s="136">
        <f>100*AR19/$BQ19</f>
        <v>87.536514118792596</v>
      </c>
      <c r="AS37" s="136">
        <f>100*AS19/$BQ19</f>
        <v>87.633885102239532</v>
      </c>
      <c r="AT37" s="136">
        <f>100*AT19/$BQ19</f>
        <v>87.244401168451802</v>
      </c>
      <c r="AU37" s="136">
        <f>100*AU19/$BQ19</f>
        <v>87.43914313534566</v>
      </c>
      <c r="AV37" s="136">
        <f>100*AV19/$BQ19</f>
        <v>87.633885102239532</v>
      </c>
      <c r="AW37" s="136">
        <f>100*AW19/$BQ19</f>
        <v>87.731256085686468</v>
      </c>
      <c r="AX37" s="136">
        <f>100*AX19/$BQ19</f>
        <v>87.925998052580326</v>
      </c>
      <c r="AY37" s="136">
        <f>100*AY19/$BQ19</f>
        <v>87.633885102239532</v>
      </c>
      <c r="AZ37" s="136">
        <f>100*AZ19/$BQ19</f>
        <v>87.633885102239532</v>
      </c>
      <c r="BA37" s="136">
        <f>100*BA19/$BQ19</f>
        <v>88.120740019474198</v>
      </c>
      <c r="BB37" s="136">
        <f>100*BB19/$BQ19</f>
        <v>88.997078870496594</v>
      </c>
      <c r="BC37" s="136">
        <f>100*BC19/$BQ19</f>
        <v>89.289191820837388</v>
      </c>
      <c r="BD37" s="136">
        <f>100*BD19/$BQ19</f>
        <v>89.581304771178182</v>
      </c>
      <c r="BE37" s="136">
        <f>100*BE19/$BQ19</f>
        <v>89.678675754625118</v>
      </c>
      <c r="BF37" s="136">
        <f>100*BF19/$BQ19</f>
        <v>90.165530671859784</v>
      </c>
      <c r="BG37" s="136">
        <f>100*BG19/$BQ19</f>
        <v>90.944498539435244</v>
      </c>
      <c r="BH37" s="136">
        <f>100*BH19/$BQ19</f>
        <v>92.015579357351513</v>
      </c>
      <c r="BI37" s="136">
        <f>100*BI19/$BQ19</f>
        <v>92.502434274586165</v>
      </c>
      <c r="BJ37" s="136">
        <f>100*BJ19/$BQ19</f>
        <v>93.184031158714703</v>
      </c>
      <c r="BK37" s="136">
        <f>100*BK19/$BQ19</f>
        <v>94.547224926971765</v>
      </c>
      <c r="BL37" s="136">
        <f>100*BL19/$BQ19</f>
        <v>95.131450827653353</v>
      </c>
      <c r="BM37" s="136">
        <f>100*BM19/$BQ19</f>
        <v>95.910418695228813</v>
      </c>
      <c r="BN37" s="136">
        <f>100*BN19/$BQ19</f>
        <v>96.884128529698145</v>
      </c>
      <c r="BO37" s="136">
        <f>100*BO19/$BQ19</f>
        <v>97.370983446932811</v>
      </c>
      <c r="BP37" s="136">
        <f>100*BP19/$BQ19</f>
        <v>98.539435248296002</v>
      </c>
      <c r="BQ37" s="136">
        <f>100*BQ19/$BQ19</f>
        <v>100</v>
      </c>
      <c r="BR37" s="136">
        <f>100*BR19/$BQ19</f>
        <v>99.902629016553064</v>
      </c>
      <c r="BS37" s="136">
        <f>100*BS19/$BQ19</f>
        <v>100.29211295034079</v>
      </c>
      <c r="BT37" s="136">
        <f>100*BT19/$BQ19</f>
        <v>100</v>
      </c>
      <c r="BU37" s="136">
        <f>100*BU19/$BQ19</f>
        <v>99.22103213242454</v>
      </c>
      <c r="BV37" s="136">
        <f>100*BV19/$BQ19</f>
        <v>96.007789678675749</v>
      </c>
      <c r="BW37" s="136">
        <f>100*BW19/$BQ19</f>
        <v>95.813047711781891</v>
      </c>
      <c r="BX37" s="136">
        <f>100*BX19/$BQ19</f>
        <v>96.105160662122685</v>
      </c>
      <c r="BY37" s="136">
        <f>100*BY19/$BQ19</f>
        <v>96.592015579357351</v>
      </c>
      <c r="BZ37" s="136">
        <f>100*BZ19/$BQ19</f>
        <v>96.494644595910415</v>
      </c>
      <c r="CA37" s="136">
        <f>100*CA19/$BQ19</f>
        <v>97.078870496592018</v>
      </c>
      <c r="CB37" s="136">
        <f>100*CB19/$BQ19</f>
        <v>97.370983446932811</v>
      </c>
      <c r="CC37" s="136">
        <f>100*CC19/$BQ19</f>
        <v>98.539435248296002</v>
      </c>
      <c r="CD37" s="136">
        <f>100*CD19/$BQ19</f>
        <v>99.22103213242454</v>
      </c>
      <c r="CE37" s="136">
        <f>100*CE19/$BQ19</f>
        <v>99.123661148977604</v>
      </c>
      <c r="CF37" s="136">
        <f>100*CF19/$BQ19</f>
        <v>99.123661148977604</v>
      </c>
      <c r="CG37" s="136">
        <f>100*CG19/$BQ19</f>
        <v>98.442064264849066</v>
      </c>
      <c r="CH37" s="136">
        <f>100*CH19/$BQ19</f>
        <v>98.247322297955208</v>
      </c>
      <c r="CI37" s="136">
        <f>100*CI19/$BQ19</f>
        <v>98.344693281402144</v>
      </c>
      <c r="CJ37" s="136">
        <f>100*CJ19/$BQ19</f>
        <v>98.052580331061336</v>
      </c>
      <c r="CK37" s="136">
        <f>100*CK19/$BQ19</f>
        <v>97.176241480038939</v>
      </c>
      <c r="CL37" s="136">
        <f>100*CL19/$BQ19</f>
        <v>97.468354430379748</v>
      </c>
      <c r="CM37" s="136">
        <f>100*CM19/$BQ19</f>
        <v>97.078870496592018</v>
      </c>
      <c r="CN37" s="136">
        <f>100*CN19/$BQ19</f>
        <v>97.565725413826684</v>
      </c>
      <c r="CO37" s="136">
        <f>100*CO19/$BQ19</f>
        <v>98.052580331061336</v>
      </c>
      <c r="CP37" s="136">
        <f>100*CP19/$BQ19</f>
        <v>97.663096397273605</v>
      </c>
      <c r="CQ37" s="136">
        <f>100*CQ19/$BQ19</f>
        <v>98.149951314508272</v>
      </c>
      <c r="CR37" s="136">
        <f>100*CR19/$BQ19</f>
        <v>98.636806231742938</v>
      </c>
      <c r="CS37" s="136">
        <f>100*CS19/$BQ19</f>
        <v>99.61051606621227</v>
      </c>
      <c r="CT37" s="136">
        <f>100*CT19/$BQ19</f>
        <v>100.19474196689386</v>
      </c>
      <c r="CU37" s="136">
        <f>100*CU19/$BQ19</f>
        <v>100.29211295034079</v>
      </c>
      <c r="CV37" s="136">
        <f>100*CV19/$BQ19</f>
        <v>100.48685491723467</v>
      </c>
      <c r="CW37" s="136">
        <f>100*CW19/$BQ19</f>
        <v>100.68197502387008</v>
      </c>
    </row>
    <row r="38" spans="1:101">
      <c r="A38" s="137" t="s">
        <v>6</v>
      </c>
      <c r="B38" s="138" t="s">
        <v>3</v>
      </c>
      <c r="C38" s="138" t="s">
        <v>3</v>
      </c>
      <c r="D38" s="138" t="s">
        <v>3</v>
      </c>
      <c r="E38" s="138" t="s">
        <v>3</v>
      </c>
      <c r="F38" s="138" t="s">
        <v>3</v>
      </c>
      <c r="G38" s="138" t="s">
        <v>3</v>
      </c>
      <c r="H38" s="138" t="s">
        <v>3</v>
      </c>
      <c r="I38" s="138" t="s">
        <v>3</v>
      </c>
      <c r="J38" s="138" t="s">
        <v>3</v>
      </c>
      <c r="K38" s="138" t="s">
        <v>3</v>
      </c>
      <c r="L38" s="138" t="s">
        <v>3</v>
      </c>
      <c r="M38" s="138" t="s">
        <v>3</v>
      </c>
      <c r="N38" s="138" t="s">
        <v>3</v>
      </c>
      <c r="O38" s="138" t="s">
        <v>3</v>
      </c>
      <c r="P38" s="138" t="s">
        <v>3</v>
      </c>
      <c r="Q38" s="138" t="s">
        <v>3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>
        <f>100*AT20/$BQ20</f>
        <v>75.349838536060275</v>
      </c>
      <c r="AU38" s="136">
        <f>100*AU20/$BQ20</f>
        <v>75.565123789020447</v>
      </c>
      <c r="AV38" s="136">
        <f>100*AV20/$BQ20</f>
        <v>76.210979547900962</v>
      </c>
      <c r="AW38" s="136">
        <f>100*AW20/$BQ20</f>
        <v>76.749192680301391</v>
      </c>
      <c r="AX38" s="136">
        <f>100*AX20/$BQ20</f>
        <v>76.964477933261563</v>
      </c>
      <c r="AY38" s="136">
        <f>100*AY20/$BQ20</f>
        <v>78.256189451022607</v>
      </c>
      <c r="AZ38" s="136">
        <f>100*AZ20/$BQ20</f>
        <v>79.440258342303551</v>
      </c>
      <c r="BA38" s="136">
        <f>100*BA20/$BQ20</f>
        <v>80.193756727664152</v>
      </c>
      <c r="BB38" s="136">
        <f>100*BB20/$BQ20</f>
        <v>81.700753498385367</v>
      </c>
      <c r="BC38" s="136">
        <f>100*BC20/$BQ20</f>
        <v>82.669537136706126</v>
      </c>
      <c r="BD38" s="136">
        <f>100*BD20/$BQ20</f>
        <v>82.56189451022604</v>
      </c>
      <c r="BE38" s="136">
        <f>100*BE20/$BQ20</f>
        <v>83.745963401506998</v>
      </c>
      <c r="BF38" s="136">
        <f>100*BF20/$BQ20</f>
        <v>84.284176533907427</v>
      </c>
      <c r="BG38" s="136">
        <f>100*BG20/$BQ20</f>
        <v>84.822389666307856</v>
      </c>
      <c r="BH38" s="136">
        <f>100*BH20/$BQ20</f>
        <v>86.221743810548958</v>
      </c>
      <c r="BI38" s="136">
        <f>100*BI20/$BQ20</f>
        <v>87.082884822389673</v>
      </c>
      <c r="BJ38" s="136">
        <f>100*BJ20/$BQ20</f>
        <v>88.482238966630774</v>
      </c>
      <c r="BK38" s="136">
        <f>100*BK20/$BQ20</f>
        <v>89.98923573735199</v>
      </c>
      <c r="BL38" s="136">
        <f>100*BL20/$BQ20</f>
        <v>91.819160387513449</v>
      </c>
      <c r="BM38" s="136">
        <f>100*BM20/$BQ20</f>
        <v>93.218514531754565</v>
      </c>
      <c r="BN38" s="136">
        <f>100*BN20/$BQ20</f>
        <v>95.156081808396124</v>
      </c>
      <c r="BO38" s="136">
        <f>100*BO20/$BQ20</f>
        <v>96.663078579117325</v>
      </c>
      <c r="BP38" s="136">
        <f>100*BP20/$BQ20</f>
        <v>97.954790096878355</v>
      </c>
      <c r="BQ38" s="136">
        <f>100*BQ20/$BQ20</f>
        <v>100</v>
      </c>
      <c r="BR38" s="136">
        <f>100*BR20/$BQ20</f>
        <v>100.53821313240043</v>
      </c>
      <c r="BS38" s="136">
        <f>100*BS20/$BQ20</f>
        <v>101.29171151776103</v>
      </c>
      <c r="BT38" s="136">
        <f>100*BT20/$BQ20</f>
        <v>101.82992465016146</v>
      </c>
      <c r="BU38" s="136">
        <f>100*BU20/$BQ20</f>
        <v>101.5069967707212</v>
      </c>
      <c r="BV38" s="136">
        <f>100*BV20/$BQ20</f>
        <v>102.79870828848223</v>
      </c>
      <c r="BW38" s="136">
        <f>100*BW20/$BQ20</f>
        <v>103.22927879440257</v>
      </c>
      <c r="BX38" s="136">
        <f>100*BX20/$BQ20</f>
        <v>103.767491926803</v>
      </c>
      <c r="BY38" s="136">
        <f>100*BY20/$BQ20</f>
        <v>105.27448869752422</v>
      </c>
      <c r="BZ38" s="136">
        <f>100*BZ20/$BQ20</f>
        <v>105.59741657696448</v>
      </c>
      <c r="CA38" s="136">
        <f>100*CA20/$BQ20</f>
        <v>106.99677072120559</v>
      </c>
      <c r="CB38" s="136">
        <f>100*CB20/$BQ20</f>
        <v>108.39612486544671</v>
      </c>
      <c r="CC38" s="136">
        <f>100*CC20/$BQ20</f>
        <v>109.58019375672765</v>
      </c>
      <c r="CD38" s="136">
        <f>100*CD20/$BQ20</f>
        <v>111.19483315392895</v>
      </c>
      <c r="CE38" s="136">
        <f>100*CE20/$BQ20</f>
        <v>112.59418729817007</v>
      </c>
      <c r="CF38" s="136">
        <f>100*CF20/$BQ20</f>
        <v>113.77825618945101</v>
      </c>
      <c r="CG38" s="136">
        <f>100*CG20/$BQ20</f>
        <v>114.74703982777179</v>
      </c>
      <c r="CH38" s="136">
        <f>100*CH20/$BQ20</f>
        <v>115.06996770721204</v>
      </c>
      <c r="CI38" s="136">
        <f>100*CI20/$BQ20</f>
        <v>114.85468245425187</v>
      </c>
      <c r="CJ38" s="136">
        <f>100*CJ20/$BQ20</f>
        <v>115.06996770721204</v>
      </c>
      <c r="CK38" s="136">
        <f>100*CK20/$BQ20</f>
        <v>114.96232508073196</v>
      </c>
      <c r="CL38" s="136">
        <f>100*CL20/$BQ20</f>
        <v>115.06996770721204</v>
      </c>
      <c r="CM38" s="136">
        <f>100*CM20/$BQ20</f>
        <v>116.03875134553283</v>
      </c>
      <c r="CN38" s="136">
        <f>100*CN20/$BQ20</f>
        <v>116.89989235737352</v>
      </c>
      <c r="CO38" s="136">
        <f>100*CO20/$BQ20</f>
        <v>117.54574811625403</v>
      </c>
      <c r="CP38" s="136">
        <f>100*CP20/$BQ20</f>
        <v>118.72981700753498</v>
      </c>
      <c r="CQ38" s="136">
        <f>100*CQ20/$BQ20</f>
        <v>119.80624327233583</v>
      </c>
      <c r="CR38" s="136">
        <f>100*CR20/$BQ20</f>
        <v>120.66738428417652</v>
      </c>
      <c r="CS38" s="136">
        <f>100*CS20/$BQ20</f>
        <v>121.95909580193756</v>
      </c>
      <c r="CT38" s="136">
        <f>100*CT20/$BQ20</f>
        <v>122.92787944025834</v>
      </c>
      <c r="CU38" s="136">
        <f>100*CU20/$BQ20</f>
        <v>123.89666307857911</v>
      </c>
      <c r="CV38" s="136">
        <f>100*CV20/$BQ20</f>
        <v>125.08073196986005</v>
      </c>
      <c r="CW38" s="136">
        <f>100*CW20/$BQ20</f>
        <v>126.27611689746082</v>
      </c>
    </row>
    <row r="39" spans="1:101">
      <c r="A39" s="137" t="s">
        <v>5</v>
      </c>
      <c r="B39" s="138" t="s">
        <v>3</v>
      </c>
      <c r="C39" s="138" t="s">
        <v>3</v>
      </c>
      <c r="D39" s="138" t="s">
        <v>3</v>
      </c>
      <c r="E39" s="138" t="s">
        <v>3</v>
      </c>
      <c r="F39" s="138" t="s">
        <v>3</v>
      </c>
      <c r="G39" s="138" t="s">
        <v>3</v>
      </c>
      <c r="H39" s="138" t="s">
        <v>3</v>
      </c>
      <c r="I39" s="138" t="s">
        <v>3</v>
      </c>
      <c r="J39" s="138" t="s">
        <v>3</v>
      </c>
      <c r="K39" s="138" t="s">
        <v>3</v>
      </c>
      <c r="L39" s="138" t="s">
        <v>3</v>
      </c>
      <c r="M39" s="138" t="s">
        <v>3</v>
      </c>
      <c r="N39" s="138" t="s">
        <v>3</v>
      </c>
      <c r="O39" s="138" t="s">
        <v>3</v>
      </c>
      <c r="P39" s="138" t="s">
        <v>3</v>
      </c>
      <c r="Q39" s="138" t="s">
        <v>3</v>
      </c>
      <c r="R39" s="136">
        <f>100*R21/$BQ21</f>
        <v>73.627450980392155</v>
      </c>
      <c r="S39" s="136">
        <f>100*S21/$BQ21</f>
        <v>74.509803921568633</v>
      </c>
      <c r="T39" s="136">
        <f>100*T21/$BQ21</f>
        <v>74.803921568627445</v>
      </c>
      <c r="U39" s="136">
        <f>100*U21/$BQ21</f>
        <v>75.392156862745111</v>
      </c>
      <c r="V39" s="136">
        <f>100*V21/$BQ21</f>
        <v>75.882352941176478</v>
      </c>
      <c r="W39" s="136">
        <f>100*W21/$BQ21</f>
        <v>76.764705882352942</v>
      </c>
      <c r="X39" s="136">
        <f>100*X21/$BQ21</f>
        <v>77.941176470588232</v>
      </c>
      <c r="Y39" s="136">
        <f>100*Y21/$BQ21</f>
        <v>78.235294117647058</v>
      </c>
      <c r="Z39" s="136">
        <f>100*Z21/$BQ21</f>
        <v>79.411764705882348</v>
      </c>
      <c r="AA39" s="136">
        <f>100*AA21/$BQ21</f>
        <v>80.098039215686271</v>
      </c>
      <c r="AB39" s="136">
        <f>100*AB21/$BQ21</f>
        <v>81.17647058823529</v>
      </c>
      <c r="AC39" s="136">
        <f>100*AC21/$BQ21</f>
        <v>81.764705882352942</v>
      </c>
      <c r="AD39" s="136">
        <f>100*AD21/$BQ21</f>
        <v>82.843137254901961</v>
      </c>
      <c r="AE39" s="136">
        <f>100*AE21/$BQ21</f>
        <v>84.117647058823536</v>
      </c>
      <c r="AF39" s="136">
        <f>100*AF21/$BQ21</f>
        <v>85.098039215686271</v>
      </c>
      <c r="AG39" s="136">
        <f>100*AG21/$BQ21</f>
        <v>85.784313725490193</v>
      </c>
      <c r="AH39" s="136">
        <f>100*AH21/$BQ21</f>
        <v>86.862745098039213</v>
      </c>
      <c r="AI39" s="136">
        <f>100*AI21/$BQ21</f>
        <v>87.352941176470594</v>
      </c>
      <c r="AJ39" s="136">
        <f>100*AJ21/$BQ21</f>
        <v>88.137254901960787</v>
      </c>
      <c r="AK39" s="136">
        <f>100*AK21/$BQ21</f>
        <v>88.725490196078425</v>
      </c>
      <c r="AL39" s="136">
        <f>100*AL21/$BQ21</f>
        <v>90.686274509803923</v>
      </c>
      <c r="AM39" s="136">
        <f>100*AM21/$BQ21</f>
        <v>90.098039215686271</v>
      </c>
      <c r="AN39" s="136">
        <f>100*AN21/$BQ21</f>
        <v>91.372549019607845</v>
      </c>
      <c r="AO39" s="136">
        <f>100*AO21/$BQ21</f>
        <v>92.058823529411768</v>
      </c>
      <c r="AP39" s="136">
        <f>100*AP21/$BQ21</f>
        <v>91.862745098039213</v>
      </c>
      <c r="AQ39" s="136">
        <f>100*AQ21/$BQ21</f>
        <v>92.647058823529406</v>
      </c>
      <c r="AR39" s="136">
        <f>100*AR21/$BQ21</f>
        <v>92.745098039215691</v>
      </c>
      <c r="AS39" s="136">
        <f>100*AS21/$BQ21</f>
        <v>94.019607843137251</v>
      </c>
      <c r="AT39" s="136">
        <f>100*AT21/$BQ21</f>
        <v>94.313725490196077</v>
      </c>
      <c r="AU39" s="136">
        <f>100*AU21/$BQ21</f>
        <v>93.921568627450981</v>
      </c>
      <c r="AV39" s="136">
        <f>100*AV21/$BQ21</f>
        <v>93.333333333333329</v>
      </c>
      <c r="AW39" s="136">
        <f>100*AW21/$BQ21</f>
        <v>92.745098039215691</v>
      </c>
      <c r="AX39" s="136">
        <f>100*AX21/$BQ21</f>
        <v>92.745098039215691</v>
      </c>
      <c r="AY39" s="136">
        <f>100*AY21/$BQ21</f>
        <v>92.058823529411768</v>
      </c>
      <c r="AZ39" s="136">
        <f>100*AZ21/$BQ21</f>
        <v>92.745098039215691</v>
      </c>
      <c r="BA39" s="136">
        <f>100*BA21/$BQ21</f>
        <v>93.137254901960787</v>
      </c>
      <c r="BB39" s="136">
        <f>100*BB21/$BQ21</f>
        <v>94.019607843137251</v>
      </c>
      <c r="BC39" s="136">
        <f>100*BC21/$BQ21</f>
        <v>94.607843137254903</v>
      </c>
      <c r="BD39" s="136">
        <f>100*BD21/$BQ21</f>
        <v>94.509803921568633</v>
      </c>
      <c r="BE39" s="136">
        <f>100*BE21/$BQ21</f>
        <v>94.313725490196077</v>
      </c>
      <c r="BF39" s="136">
        <f>100*BF21/$BQ21</f>
        <v>95</v>
      </c>
      <c r="BG39" s="136">
        <f>100*BG21/$BQ21</f>
        <v>95.392156862745097</v>
      </c>
      <c r="BH39" s="136">
        <f>100*BH21/$BQ21</f>
        <v>94.803921568627445</v>
      </c>
      <c r="BI39" s="136">
        <f>100*BI21/$BQ21</f>
        <v>95</v>
      </c>
      <c r="BJ39" s="136">
        <f>100*BJ21/$BQ21</f>
        <v>95.784313725490193</v>
      </c>
      <c r="BK39" s="136">
        <f>100*BK21/$BQ21</f>
        <v>96.666666666666671</v>
      </c>
      <c r="BL39" s="136">
        <f>100*BL21/$BQ21</f>
        <v>96.568627450980387</v>
      </c>
      <c r="BM39" s="136">
        <f>100*BM21/$BQ21</f>
        <v>97.254901960784309</v>
      </c>
      <c r="BN39" s="136">
        <f>100*BN21/$BQ21</f>
        <v>98.333333333333329</v>
      </c>
      <c r="BO39" s="136">
        <f>100*BO21/$BQ21</f>
        <v>98.725490196078425</v>
      </c>
      <c r="BP39" s="136">
        <f>100*BP21/$BQ21</f>
        <v>98.921568627450981</v>
      </c>
      <c r="BQ39" s="136">
        <f>100*BQ21/$BQ21</f>
        <v>100</v>
      </c>
      <c r="BR39" s="136">
        <f>100*BR21/$BQ21</f>
        <v>100</v>
      </c>
      <c r="BS39" s="136">
        <f>100*BS21/$BQ21</f>
        <v>99.509803921568633</v>
      </c>
      <c r="BT39" s="136">
        <f>100*BT21/$BQ21</f>
        <v>99.215686274509807</v>
      </c>
      <c r="BU39" s="136">
        <f>100*BU21/$BQ21</f>
        <v>97.941176470588232</v>
      </c>
      <c r="BV39" s="136">
        <f>100*BV21/$BQ21</f>
        <v>95.686274509803923</v>
      </c>
      <c r="BW39" s="136">
        <f>100*BW21/$BQ21</f>
        <v>95.784313725490193</v>
      </c>
      <c r="BX39" s="136">
        <f>100*BX21/$BQ21</f>
        <v>96.666666666666671</v>
      </c>
      <c r="BY39" s="136">
        <f>100*BY21/$BQ21</f>
        <v>96.666666666666671</v>
      </c>
      <c r="BZ39" s="136">
        <f>100*BZ21/$BQ21</f>
        <v>97.647058823529406</v>
      </c>
      <c r="CA39" s="136">
        <f>100*CA21/$BQ21</f>
        <v>98.137254901960787</v>
      </c>
      <c r="CB39" s="136">
        <f>100*CB21/$BQ21</f>
        <v>98.333333333333329</v>
      </c>
      <c r="CC39" s="136">
        <f>100*CC21/$BQ21</f>
        <v>98.039215686274517</v>
      </c>
      <c r="CD39" s="136">
        <f>100*CD21/$BQ21</f>
        <v>97.352941176470594</v>
      </c>
      <c r="CE39" s="136">
        <f>100*CE21/$BQ21</f>
        <v>96.862745098039213</v>
      </c>
      <c r="CF39" s="136">
        <f>100*CF21/$BQ21</f>
        <v>96.17647058823529</v>
      </c>
      <c r="CG39" s="136">
        <f>100*CG21/$BQ21</f>
        <v>94.607843137254903</v>
      </c>
      <c r="CH39" s="136">
        <f>100*CH21/$BQ21</f>
        <v>94.215686274509807</v>
      </c>
      <c r="CI39" s="136">
        <f>100*CI21/$BQ21</f>
        <v>92.941176470588232</v>
      </c>
      <c r="CJ39" s="136">
        <f>100*CJ21/$BQ21</f>
        <v>91.960784313725483</v>
      </c>
      <c r="CK39" s="136">
        <f>100*CK21/$BQ21</f>
        <v>90.392156862745097</v>
      </c>
      <c r="CL39" s="136">
        <f>100*CL21/$BQ21</f>
        <v>90.686274509803923</v>
      </c>
      <c r="CM39" s="136">
        <f>100*CM21/$BQ21</f>
        <v>91.274509803921575</v>
      </c>
      <c r="CN39" s="136">
        <f>100*CN21/$BQ21</f>
        <v>91.17647058823529</v>
      </c>
      <c r="CO39" s="136">
        <f>100*CO21/$BQ21</f>
        <v>92.058823529411768</v>
      </c>
      <c r="CP39" s="136">
        <f>100*CP21/$BQ21</f>
        <v>91.568627450980387</v>
      </c>
      <c r="CQ39" s="136">
        <f>100*CQ21/$BQ21</f>
        <v>92.156862745098039</v>
      </c>
      <c r="CR39" s="136">
        <f>100*CR21/$BQ21</f>
        <v>92.254901960784309</v>
      </c>
      <c r="CS39" s="136">
        <f>100*CS21/$BQ21</f>
        <v>92.647058823529406</v>
      </c>
      <c r="CT39" s="136">
        <f>100*CT21/$BQ21</f>
        <v>93.039215686274517</v>
      </c>
      <c r="CU39" s="136">
        <f>100*CU21/$BQ21</f>
        <v>93.529411764705884</v>
      </c>
      <c r="CV39" s="136">
        <f>100*CV21/$BQ21</f>
        <v>93.529411764705884</v>
      </c>
      <c r="CW39" s="136">
        <f>100*CW21/$BQ21</f>
        <v>93.529411764705884</v>
      </c>
    </row>
    <row r="40" spans="1:101">
      <c r="A40" s="137" t="s">
        <v>4</v>
      </c>
      <c r="B40" s="138" t="s">
        <v>3</v>
      </c>
      <c r="C40" s="138" t="s">
        <v>3</v>
      </c>
      <c r="D40" s="138" t="s">
        <v>3</v>
      </c>
      <c r="E40" s="138" t="s">
        <v>3</v>
      </c>
      <c r="F40" s="138" t="s">
        <v>3</v>
      </c>
      <c r="G40" s="138" t="s">
        <v>3</v>
      </c>
      <c r="H40" s="138" t="s">
        <v>3</v>
      </c>
      <c r="I40" s="138" t="s">
        <v>3</v>
      </c>
      <c r="J40" s="136">
        <v>62.4</v>
      </c>
      <c r="K40" s="136">
        <v>62.8</v>
      </c>
      <c r="L40" s="136">
        <v>63.6</v>
      </c>
      <c r="M40" s="136">
        <v>63.1</v>
      </c>
      <c r="N40" s="136">
        <v>64.3</v>
      </c>
      <c r="O40" s="136">
        <v>65.099999999999994</v>
      </c>
      <c r="P40" s="136">
        <v>65.7</v>
      </c>
      <c r="Q40" s="136">
        <v>66.599999999999994</v>
      </c>
      <c r="R40" s="136">
        <f>100*R22/$BQ22</f>
        <v>66.274509803921561</v>
      </c>
      <c r="S40" s="136">
        <f>100*S22/$BQ22</f>
        <v>66.666666666666671</v>
      </c>
      <c r="T40" s="136">
        <f>100*T22/$BQ22</f>
        <v>66.862745098039213</v>
      </c>
      <c r="U40" s="136">
        <f>100*U22/$BQ22</f>
        <v>67.745098039215677</v>
      </c>
      <c r="V40" s="136">
        <f>100*V22/$BQ22</f>
        <v>68.039215686274517</v>
      </c>
      <c r="W40" s="136">
        <f>100*W22/$BQ22</f>
        <v>67.54901960784315</v>
      </c>
      <c r="X40" s="136">
        <f>100*X22/$BQ22</f>
        <v>67.843137254901961</v>
      </c>
      <c r="Y40" s="136">
        <f>100*Y22/$BQ22</f>
        <v>68.333333333333329</v>
      </c>
      <c r="Z40" s="136">
        <f>100*Z22/$BQ22</f>
        <v>68.725490196078425</v>
      </c>
      <c r="AA40" s="136">
        <f>100*AA22/$BQ22</f>
        <v>69.607843137254903</v>
      </c>
      <c r="AB40" s="136">
        <f>100*AB22/$BQ22</f>
        <v>70.294117647058826</v>
      </c>
      <c r="AC40" s="136">
        <f>100*AC22/$BQ22</f>
        <v>71.47058823529413</v>
      </c>
      <c r="AD40" s="136">
        <f>100*AD22/$BQ22</f>
        <v>71.666666666666657</v>
      </c>
      <c r="AE40" s="136">
        <f>100*AE22/$BQ22</f>
        <v>72.843137254901961</v>
      </c>
      <c r="AF40" s="136">
        <f>100*AF22/$BQ22</f>
        <v>73.235294117647058</v>
      </c>
      <c r="AG40" s="136">
        <f>100*AG22/$BQ22</f>
        <v>74.019607843137251</v>
      </c>
      <c r="AH40" s="136">
        <f>100*AH22/$BQ22</f>
        <v>75.098039215686271</v>
      </c>
      <c r="AI40" s="136">
        <f>100*AI22/$BQ22</f>
        <v>75.392156862745111</v>
      </c>
      <c r="AJ40" s="136">
        <f>100*AJ22/$BQ22</f>
        <v>76.17647058823529</v>
      </c>
      <c r="AK40" s="136">
        <f>100*AK22/$BQ22</f>
        <v>77.549019607843135</v>
      </c>
      <c r="AL40" s="136">
        <f>100*AL22/$BQ22</f>
        <v>78.039215686274503</v>
      </c>
      <c r="AM40" s="136">
        <f>100*AM22/$BQ22</f>
        <v>79.803921568627459</v>
      </c>
      <c r="AN40" s="136">
        <f>100*AN22/$BQ22</f>
        <v>80.490196078431367</v>
      </c>
      <c r="AO40" s="136">
        <f>100*AO22/$BQ22</f>
        <v>80.686274509803923</v>
      </c>
      <c r="AP40" s="136">
        <f>100*AP22/$BQ22</f>
        <v>80.490196078431367</v>
      </c>
      <c r="AQ40" s="136">
        <f>100*AQ22/$BQ22</f>
        <v>80.882352941176464</v>
      </c>
      <c r="AR40" s="136">
        <f>100*AR22/$BQ22</f>
        <v>81.372549019607845</v>
      </c>
      <c r="AS40" s="136">
        <f>100*AS22/$BQ22</f>
        <v>81.862745098039213</v>
      </c>
      <c r="AT40" s="136">
        <f>100*AT22/$BQ22</f>
        <v>81.764705882352942</v>
      </c>
      <c r="AU40" s="136">
        <f>100*AU22/$BQ22</f>
        <v>82.941176470588232</v>
      </c>
      <c r="AV40" s="136">
        <f>100*AV22/$BQ22</f>
        <v>83.039215686274517</v>
      </c>
      <c r="AW40" s="136">
        <f>100*AW22/$BQ22</f>
        <v>83.431372549019613</v>
      </c>
      <c r="AX40" s="136">
        <f>100*AX22/$BQ22</f>
        <v>84.509803921568633</v>
      </c>
      <c r="AY40" s="136">
        <f>100*AY22/$BQ22</f>
        <v>84.117647058823536</v>
      </c>
      <c r="AZ40" s="136">
        <f>100*AZ22/$BQ22</f>
        <v>85.294117647058826</v>
      </c>
      <c r="BA40" s="136">
        <f>100*BA22/$BQ22</f>
        <v>85.784313725490193</v>
      </c>
      <c r="BB40" s="136">
        <f>100*BB22/$BQ22</f>
        <v>87.058823529411768</v>
      </c>
      <c r="BC40" s="136">
        <f>100*BC22/$BQ22</f>
        <v>87.745098039215691</v>
      </c>
      <c r="BD40" s="136">
        <f>100*BD22/$BQ22</f>
        <v>88.529411764705884</v>
      </c>
      <c r="BE40" s="136">
        <f>100*BE22/$BQ22</f>
        <v>89.215686274509807</v>
      </c>
      <c r="BF40" s="136">
        <f>100*BF22/$BQ22</f>
        <v>89.313725490196077</v>
      </c>
      <c r="BG40" s="136">
        <f>100*BG22/$BQ22</f>
        <v>90.294117647058826</v>
      </c>
      <c r="BH40" s="136">
        <f>100*BH22/$BQ22</f>
        <v>91.078431372549019</v>
      </c>
      <c r="BI40" s="136">
        <f>100*BI22/$BQ22</f>
        <v>91.764705882352942</v>
      </c>
      <c r="BJ40" s="136">
        <f>100*BJ22/$BQ22</f>
        <v>93.529411764705884</v>
      </c>
      <c r="BK40" s="136">
        <f>100*BK22/$BQ22</f>
        <v>94.607843137254903</v>
      </c>
      <c r="BL40" s="136">
        <f>100*BL22/$BQ22</f>
        <v>95.882352941176464</v>
      </c>
      <c r="BM40" s="136">
        <f>100*BM22/$BQ22</f>
        <v>96.372549019607845</v>
      </c>
      <c r="BN40" s="136">
        <f>100*BN22/$BQ22</f>
        <v>97.254901960784309</v>
      </c>
      <c r="BO40" s="136">
        <f>100*BO22/$BQ22</f>
        <v>97.941176470588232</v>
      </c>
      <c r="BP40" s="136">
        <f>100*BP22/$BQ22</f>
        <v>98.725490196078425</v>
      </c>
      <c r="BQ40" s="136">
        <f>100*BQ22/$BQ22</f>
        <v>100</v>
      </c>
      <c r="BR40" s="136">
        <f>100*BR22/$BQ22</f>
        <v>98.627450980392155</v>
      </c>
      <c r="BS40" s="136">
        <f>100*BS22/$BQ22</f>
        <v>98.82352941176471</v>
      </c>
      <c r="BT40" s="136">
        <f>100*BT22/$BQ22</f>
        <v>98.627450980392155</v>
      </c>
      <c r="BU40" s="136">
        <f>100*BU22/$BQ22</f>
        <v>94.901960784313729</v>
      </c>
      <c r="BV40" s="136">
        <f>100*BV22/$BQ22</f>
        <v>92.549019607843135</v>
      </c>
      <c r="BW40" s="136">
        <f>100*BW22/$BQ22</f>
        <v>92.549019607843135</v>
      </c>
      <c r="BX40" s="136">
        <f>100*BX22/$BQ22</f>
        <v>92.647058823529406</v>
      </c>
      <c r="BY40" s="136">
        <f>100*BY22/$BQ22</f>
        <v>93.235294117647058</v>
      </c>
      <c r="BZ40" s="136">
        <f>100*BZ22/$BQ22</f>
        <v>95.392156862745097</v>
      </c>
      <c r="CA40" s="136">
        <f>100*CA22/$BQ22</f>
        <v>97.450980392156865</v>
      </c>
      <c r="CB40" s="136">
        <f>100*CB22/$BQ22</f>
        <v>98.725490196078425</v>
      </c>
      <c r="CC40" s="136">
        <f>100*CC22/$BQ22</f>
        <v>100.58823529411765</v>
      </c>
      <c r="CD40" s="136">
        <f>100*CD22/$BQ22</f>
        <v>100.3921568627451</v>
      </c>
      <c r="CE40" s="136">
        <f>100*CE22/$BQ22</f>
        <v>100.68627450980392</v>
      </c>
      <c r="CF40" s="136">
        <f>100*CF22/$BQ22</f>
        <v>101.66666666666667</v>
      </c>
      <c r="CG40" s="136">
        <f>100*CG22/$BQ22</f>
        <v>100</v>
      </c>
      <c r="CH40" s="136">
        <f>100*CH22/$BQ22</f>
        <v>100.29411764705883</v>
      </c>
      <c r="CI40" s="136">
        <f>100*CI22/$BQ22</f>
        <v>100.98039215686275</v>
      </c>
      <c r="CJ40" s="136">
        <f>100*CJ22/$BQ22</f>
        <v>100.98039215686275</v>
      </c>
      <c r="CK40" s="136">
        <f>100*CK22/$BQ22</f>
        <v>100.68627450980392</v>
      </c>
      <c r="CL40" s="136">
        <f>100*CL22/$BQ22</f>
        <v>101.66666666666667</v>
      </c>
      <c r="CM40" s="136">
        <f>100*CM22/$BQ22</f>
        <v>101.27450980392157</v>
      </c>
      <c r="CN40" s="136">
        <f>100*CN22/$BQ22</f>
        <v>102.05882352941177</v>
      </c>
      <c r="CO40" s="136">
        <f>100*CO22/$BQ22</f>
        <v>103.03921568627452</v>
      </c>
      <c r="CP40" s="136">
        <f>100*CP22/$BQ22</f>
        <v>103.43137254901961</v>
      </c>
      <c r="CQ40" s="136">
        <f>100*CQ22/$BQ22</f>
        <v>104.11764705882354</v>
      </c>
      <c r="CR40" s="136">
        <f>100*CR22/$BQ22</f>
        <v>104.50980392156863</v>
      </c>
      <c r="CS40" s="136">
        <f>100*CS22/$BQ22</f>
        <v>105.68627450980392</v>
      </c>
      <c r="CT40" s="136">
        <f>100*CT22/$BQ22</f>
        <v>106.56862745098039</v>
      </c>
      <c r="CU40" s="136">
        <f>100*CU22/$BQ22</f>
        <v>107.64705882352941</v>
      </c>
      <c r="CV40" s="136">
        <f>100*CV22/$BQ22</f>
        <v>108.52941176470588</v>
      </c>
      <c r="CW40" s="136">
        <f>100*CW22/$BQ22</f>
        <v>109.41899710703954</v>
      </c>
    </row>
    <row r="41" spans="1:101">
      <c r="A41" s="137" t="s">
        <v>2</v>
      </c>
      <c r="B41" s="136">
        <v>65.8</v>
      </c>
      <c r="C41" s="136">
        <v>65.7</v>
      </c>
      <c r="D41" s="136">
        <v>65.5</v>
      </c>
      <c r="E41" s="136">
        <v>65.7</v>
      </c>
      <c r="F41" s="136">
        <v>65.7</v>
      </c>
      <c r="G41" s="136">
        <v>65.599999999999994</v>
      </c>
      <c r="H41" s="136">
        <v>66.099999999999994</v>
      </c>
      <c r="I41" s="136">
        <v>66.5</v>
      </c>
      <c r="J41" s="136">
        <v>67</v>
      </c>
      <c r="K41" s="136">
        <v>67.400000000000006</v>
      </c>
      <c r="L41" s="136">
        <v>68</v>
      </c>
      <c r="M41" s="136">
        <v>68.5</v>
      </c>
      <c r="N41" s="136">
        <v>69.3</v>
      </c>
      <c r="O41" s="136">
        <v>70.099999999999994</v>
      </c>
      <c r="P41" s="136">
        <v>71</v>
      </c>
      <c r="Q41" s="136">
        <v>71.3</v>
      </c>
      <c r="R41" s="136">
        <f>100*R23/$BQ23</f>
        <v>69.157088122605359</v>
      </c>
      <c r="S41" s="136">
        <f>100*S23/$BQ23</f>
        <v>69.444444444444443</v>
      </c>
      <c r="T41" s="136">
        <f>100*T23/$BQ23</f>
        <v>70.210727969348653</v>
      </c>
      <c r="U41" s="136">
        <f>100*U23/$BQ23</f>
        <v>70.498084291187723</v>
      </c>
      <c r="V41" s="136">
        <f>100*V23/$BQ23</f>
        <v>71.264367816091962</v>
      </c>
      <c r="W41" s="136">
        <f>100*W23/$BQ23</f>
        <v>71.45593869731799</v>
      </c>
      <c r="X41" s="136">
        <f>100*X23/$BQ23</f>
        <v>71.839080459770116</v>
      </c>
      <c r="Y41" s="136">
        <f>100*Y23/$BQ23</f>
        <v>72.222222222222229</v>
      </c>
      <c r="Z41" s="136">
        <f>100*Z23/$BQ23</f>
        <v>72.796934865900383</v>
      </c>
      <c r="AA41" s="136">
        <f>100*AA23/$BQ23</f>
        <v>73.563218390804593</v>
      </c>
      <c r="AB41" s="136">
        <f>100*AB23/$BQ23</f>
        <v>74.137931034482762</v>
      </c>
      <c r="AC41" s="136">
        <f>100*AC23/$BQ23</f>
        <v>75.095785440613028</v>
      </c>
      <c r="AD41" s="136">
        <f>100*AD23/$BQ23</f>
        <v>75.574712643678168</v>
      </c>
      <c r="AE41" s="136">
        <f>100*AE23/$BQ23</f>
        <v>76.053639846743295</v>
      </c>
      <c r="AF41" s="136">
        <f>100*AF23/$BQ23</f>
        <v>76.532567049808435</v>
      </c>
      <c r="AG41" s="136">
        <f>100*AG23/$BQ23</f>
        <v>77.394636015325673</v>
      </c>
      <c r="AH41" s="136">
        <f>100*AH23/$BQ23</f>
        <v>77.777777777777771</v>
      </c>
      <c r="AI41" s="136">
        <f>100*AI23/$BQ23</f>
        <v>77.969348659003842</v>
      </c>
      <c r="AJ41" s="136">
        <f>100*AJ23/$BQ23</f>
        <v>79.214559386973178</v>
      </c>
      <c r="AK41" s="136">
        <f>100*AK23/$BQ23</f>
        <v>80.172413793103445</v>
      </c>
      <c r="AL41" s="136">
        <f>100*AL23/$BQ23</f>
        <v>81.130268199233711</v>
      </c>
      <c r="AM41" s="136">
        <f>100*AM23/$BQ23</f>
        <v>81.70498084291188</v>
      </c>
      <c r="AN41" s="136">
        <f>100*AN23/$BQ23</f>
        <v>81.99233716475095</v>
      </c>
      <c r="AO41" s="136">
        <f>100*AO23/$BQ23</f>
        <v>82.279693486590034</v>
      </c>
      <c r="AP41" s="136">
        <f>100*AP23/$BQ23</f>
        <v>83.237547892720301</v>
      </c>
      <c r="AQ41" s="136">
        <f>100*AQ23/$BQ23</f>
        <v>83.812260536398469</v>
      </c>
      <c r="AR41" s="136">
        <f>100*AR23/$BQ23</f>
        <v>84.386973180076623</v>
      </c>
      <c r="AS41" s="136">
        <f>100*AS23/$BQ23</f>
        <v>84.674329501915707</v>
      </c>
      <c r="AT41" s="136">
        <f>100*AT23/$BQ23</f>
        <v>84.961685823754792</v>
      </c>
      <c r="AU41" s="136">
        <f>100*AU23/$BQ23</f>
        <v>85.632183908045974</v>
      </c>
      <c r="AV41" s="136">
        <f>100*AV23/$BQ23</f>
        <v>86.494252873563212</v>
      </c>
      <c r="AW41" s="136">
        <f>100*AW23/$BQ23</f>
        <v>87.260536398467423</v>
      </c>
      <c r="AX41" s="136">
        <f>100*AX23/$BQ23</f>
        <v>87.835249042145591</v>
      </c>
      <c r="AY41" s="136">
        <f>100*AY23/$BQ23</f>
        <v>88.69731800766283</v>
      </c>
      <c r="AZ41" s="136">
        <f>100*AZ23/$BQ23</f>
        <v>89.367816091954012</v>
      </c>
      <c r="BA41" s="136">
        <f>100*BA23/$BQ23</f>
        <v>90.038314176245208</v>
      </c>
      <c r="BB41" s="136">
        <f>100*BB23/$BQ23</f>
        <v>90.613026819923363</v>
      </c>
      <c r="BC41" s="136">
        <f>100*BC23/$BQ23</f>
        <v>91.091954022988503</v>
      </c>
      <c r="BD41" s="136">
        <f>100*BD23/$BQ23</f>
        <v>91.283524904214559</v>
      </c>
      <c r="BE41" s="136">
        <f>100*BE23/$BQ23</f>
        <v>91.762452107279685</v>
      </c>
      <c r="BF41" s="136">
        <f>100*BF23/$BQ23</f>
        <v>92.337164750957854</v>
      </c>
      <c r="BG41" s="136">
        <f>100*BG23/$BQ23</f>
        <v>93.390804597701148</v>
      </c>
      <c r="BH41" s="136">
        <f>100*BH23/$BQ23</f>
        <v>94.348659003831415</v>
      </c>
      <c r="BI41" s="136">
        <f>100*BI23/$BQ23</f>
        <v>95.689655172413794</v>
      </c>
      <c r="BJ41" s="136">
        <f>100*BJ23/$BQ23</f>
        <v>95.977011494252864</v>
      </c>
      <c r="BK41" s="136">
        <f>100*BK23/$BQ23</f>
        <v>96.264367816091948</v>
      </c>
      <c r="BL41" s="136">
        <f>100*BL23/$BQ23</f>
        <v>96.455938697318004</v>
      </c>
      <c r="BM41" s="136">
        <f>100*BM23/$BQ23</f>
        <v>96.93486590038313</v>
      </c>
      <c r="BN41" s="136">
        <f>100*BN23/$BQ23</f>
        <v>97.892720306513411</v>
      </c>
      <c r="BO41" s="136">
        <f>100*BO23/$BQ23</f>
        <v>98.467432950191565</v>
      </c>
      <c r="BP41" s="136">
        <f>100*BP23/$BQ23</f>
        <v>99.233716475095775</v>
      </c>
      <c r="BQ41" s="136">
        <f>100*BQ23/$BQ23</f>
        <v>100</v>
      </c>
      <c r="BR41" s="136">
        <f>100*BR23/$BQ23</f>
        <v>100.28735632183907</v>
      </c>
      <c r="BS41" s="136">
        <f>100*BS23/$BQ23</f>
        <v>99.712643678160916</v>
      </c>
      <c r="BT41" s="136">
        <f>100*BT23/$BQ23</f>
        <v>97.988505747126425</v>
      </c>
      <c r="BU41" s="136">
        <f>100*BU23/$BQ23</f>
        <v>95.785440613026822</v>
      </c>
      <c r="BV41" s="136">
        <f>100*BV23/$BQ23</f>
        <v>94.348659003831415</v>
      </c>
      <c r="BW41" s="136">
        <f>100*BW23/$BQ23</f>
        <v>94.157088122605359</v>
      </c>
      <c r="BX41" s="136">
        <f>100*BX23/$BQ23</f>
        <v>94.252873563218387</v>
      </c>
      <c r="BY41" s="136">
        <f>100*BY23/$BQ23</f>
        <v>94.636015325670499</v>
      </c>
      <c r="BZ41" s="136">
        <f>100*BZ23/$BQ23</f>
        <v>94.923371647509569</v>
      </c>
      <c r="CA41" s="136">
        <f>100*CA23/$BQ23</f>
        <v>95.689655172413794</v>
      </c>
      <c r="CB41" s="136">
        <f>100*CB23/$BQ23</f>
        <v>96.16858237547892</v>
      </c>
      <c r="CC41" s="136">
        <f>100*CC23/$BQ23</f>
        <v>96.264367816091948</v>
      </c>
      <c r="CD41" s="136">
        <f>100*CD23/$BQ23</f>
        <v>97.030651340996158</v>
      </c>
      <c r="CE41" s="136">
        <f>100*CE23/$BQ23</f>
        <v>97.318007662835242</v>
      </c>
      <c r="CF41" s="136">
        <f>100*CF23/$BQ23</f>
        <v>98.084291187739453</v>
      </c>
      <c r="CG41" s="136">
        <f>100*CG23/$BQ23</f>
        <v>98.275862068965509</v>
      </c>
      <c r="CH41" s="136">
        <f>100*CH23/$BQ23</f>
        <v>98.467432950191565</v>
      </c>
      <c r="CI41" s="136">
        <f>100*CI23/$BQ23</f>
        <v>98.275862068965509</v>
      </c>
      <c r="CJ41" s="136">
        <f>100*CJ23/$BQ23</f>
        <v>99.329501915708803</v>
      </c>
      <c r="CK41" s="136">
        <f>100*CK23/$BQ23</f>
        <v>99.233716475095775</v>
      </c>
      <c r="CL41" s="136">
        <f>100*CL23/$BQ23</f>
        <v>99.904214559386972</v>
      </c>
      <c r="CM41" s="136">
        <f>100*CM23/$BQ23</f>
        <v>100.47892720306513</v>
      </c>
      <c r="CN41" s="136">
        <f>100*CN23/$BQ23</f>
        <v>101.43678160919539</v>
      </c>
      <c r="CO41" s="136">
        <f>100*CO23/$BQ23</f>
        <v>102.01149425287356</v>
      </c>
      <c r="CP41" s="136">
        <f>100*CP23/$BQ23</f>
        <v>102.68199233716474</v>
      </c>
      <c r="CQ41" s="136">
        <f>100*CQ23/$BQ23</f>
        <v>103.54406130268198</v>
      </c>
      <c r="CR41" s="136">
        <f>100*CR23/$BQ23</f>
        <v>104.21455938697318</v>
      </c>
      <c r="CS41" s="136">
        <f>100*CS23/$BQ23</f>
        <v>104.88505747126436</v>
      </c>
      <c r="CT41" s="136">
        <f>100*CT23/$BQ23</f>
        <v>105.26819923371647</v>
      </c>
      <c r="CU41" s="136">
        <f>100*CU23/$BQ23</f>
        <v>105.84291187739463</v>
      </c>
      <c r="CV41" s="136">
        <f>100*CV23/$BQ23</f>
        <v>106.32183908045977</v>
      </c>
      <c r="CW41" s="136">
        <f>100*CW23/$BQ23</f>
        <v>106.80293337494147</v>
      </c>
    </row>
    <row r="42" spans="1:101">
      <c r="A42" s="137" t="s">
        <v>1</v>
      </c>
      <c r="B42" s="136">
        <v>60</v>
      </c>
      <c r="C42" s="136">
        <v>60.4</v>
      </c>
      <c r="D42" s="136">
        <v>60.7</v>
      </c>
      <c r="E42" s="136">
        <v>61</v>
      </c>
      <c r="F42" s="136">
        <v>61.7</v>
      </c>
      <c r="G42" s="136">
        <v>62.4</v>
      </c>
      <c r="H42" s="136">
        <v>63</v>
      </c>
      <c r="I42" s="136">
        <v>63.6</v>
      </c>
      <c r="J42" s="136">
        <v>63.7</v>
      </c>
      <c r="K42" s="136">
        <v>64.099999999999994</v>
      </c>
      <c r="L42" s="136">
        <v>64.400000000000006</v>
      </c>
      <c r="M42" s="136">
        <v>65.3</v>
      </c>
      <c r="N42" s="136">
        <v>65.900000000000006</v>
      </c>
      <c r="O42" s="136">
        <v>66.8</v>
      </c>
      <c r="P42" s="136">
        <v>67.2</v>
      </c>
      <c r="Q42" s="136">
        <v>68</v>
      </c>
      <c r="R42" s="136">
        <f>100*R24/$BQ24</f>
        <v>67.258382642998029</v>
      </c>
      <c r="S42" s="136">
        <f>100*S24/$BQ24</f>
        <v>67.554240631163708</v>
      </c>
      <c r="T42" s="136">
        <f>100*T24/$BQ24</f>
        <v>68.047337278106511</v>
      </c>
      <c r="U42" s="136">
        <f>100*U24/$BQ24</f>
        <v>68.5404339250493</v>
      </c>
      <c r="V42" s="136">
        <f>100*V24/$BQ24</f>
        <v>69.033530571992102</v>
      </c>
      <c r="W42" s="136">
        <f>100*W24/$BQ24</f>
        <v>70.216962524654832</v>
      </c>
      <c r="X42" s="136">
        <f>100*X24/$BQ24</f>
        <v>70.907297830374759</v>
      </c>
      <c r="Y42" s="136">
        <f>100*Y24/$BQ24</f>
        <v>71.597633136094657</v>
      </c>
      <c r="Z42" s="136">
        <f>100*Z24/$BQ24</f>
        <v>72.189349112426029</v>
      </c>
      <c r="AA42" s="136">
        <f>100*AA24/$BQ24</f>
        <v>73.27416173570019</v>
      </c>
      <c r="AB42" s="136">
        <f>100*AB24/$BQ24</f>
        <v>74.161735700197241</v>
      </c>
      <c r="AC42" s="136">
        <f>100*AC24/$BQ24</f>
        <v>74.753451676528599</v>
      </c>
      <c r="AD42" s="136">
        <f>100*AD24/$BQ24</f>
        <v>75.542406311637066</v>
      </c>
      <c r="AE42" s="136">
        <f>100*AE24/$BQ24</f>
        <v>76.232741617356993</v>
      </c>
      <c r="AF42" s="136">
        <f>100*AF24/$BQ24</f>
        <v>77.218934911242599</v>
      </c>
      <c r="AG42" s="136">
        <f>100*AG24/$BQ24</f>
        <v>78.500986193293869</v>
      </c>
      <c r="AH42" s="136">
        <f>100*AH24/$BQ24</f>
        <v>79.092702169625241</v>
      </c>
      <c r="AI42" s="136">
        <f>100*AI24/$BQ24</f>
        <v>79.783037475345168</v>
      </c>
      <c r="AJ42" s="136">
        <f>100*AJ24/$BQ24</f>
        <v>80.769230769230774</v>
      </c>
      <c r="AK42" s="136">
        <f>100*AK24/$BQ24</f>
        <v>82.248520710059168</v>
      </c>
      <c r="AL42" s="136">
        <f>100*AL24/$BQ24</f>
        <v>82.445759368836292</v>
      </c>
      <c r="AM42" s="136">
        <f>100*AM24/$BQ24</f>
        <v>84.023668639053255</v>
      </c>
      <c r="AN42" s="136">
        <f>100*AN24/$BQ24</f>
        <v>84.12228796844181</v>
      </c>
      <c r="AO42" s="136">
        <f>100*AO24/$BQ24</f>
        <v>84.615384615384613</v>
      </c>
      <c r="AP42" s="136">
        <f>100*AP24/$BQ24</f>
        <v>84.319526627218934</v>
      </c>
      <c r="AQ42" s="136">
        <f>100*AQ24/$BQ24</f>
        <v>84.812623274161737</v>
      </c>
      <c r="AR42" s="136">
        <f>100*AR24/$BQ24</f>
        <v>84.516765285996044</v>
      </c>
      <c r="AS42" s="136">
        <f>100*AS24/$BQ24</f>
        <v>84.714003944773168</v>
      </c>
      <c r="AT42" s="136">
        <f>100*AT24/$BQ24</f>
        <v>85.50295857988165</v>
      </c>
      <c r="AU42" s="136">
        <f>100*AU24/$BQ24</f>
        <v>85.996055226824453</v>
      </c>
      <c r="AV42" s="136">
        <f>100*AV24/$BQ24</f>
        <v>86.390532544378686</v>
      </c>
      <c r="AW42" s="136">
        <f>100*AW24/$BQ24</f>
        <v>86.489151873767256</v>
      </c>
      <c r="AX42" s="136">
        <f>100*AX24/$BQ24</f>
        <v>86.883629191321489</v>
      </c>
      <c r="AY42" s="136">
        <f>100*AY24/$BQ24</f>
        <v>87.77120315581854</v>
      </c>
      <c r="AZ42" s="136">
        <f>100*AZ24/$BQ24</f>
        <v>89.15187376725838</v>
      </c>
      <c r="BA42" s="136">
        <f>100*BA24/$BQ24</f>
        <v>90.23668639053254</v>
      </c>
      <c r="BB42" s="136">
        <f>100*BB24/$BQ24</f>
        <v>90.729783037475343</v>
      </c>
      <c r="BC42" s="136">
        <f>100*BC24/$BQ24</f>
        <v>91.420118343195256</v>
      </c>
      <c r="BD42" s="136">
        <f>100*BD24/$BQ24</f>
        <v>92.209072978303738</v>
      </c>
      <c r="BE42" s="136">
        <f>100*BE24/$BQ24</f>
        <v>93.096646942800788</v>
      </c>
      <c r="BF42" s="136">
        <f>100*BF24/$BQ24</f>
        <v>94.08284023668638</v>
      </c>
      <c r="BG42" s="136">
        <f>100*BG24/$BQ24</f>
        <v>94.575936883629183</v>
      </c>
      <c r="BH42" s="136">
        <f>100*BH24/$BQ24</f>
        <v>95.364891518737664</v>
      </c>
      <c r="BI42" s="136">
        <f>100*BI24/$BQ24</f>
        <v>95.857988165680467</v>
      </c>
      <c r="BJ42" s="136">
        <f>100*BJ24/$BQ24</f>
        <v>97.041420118343183</v>
      </c>
      <c r="BK42" s="136">
        <f>100*BK24/$BQ24</f>
        <v>97.337278106508876</v>
      </c>
      <c r="BL42" s="136">
        <f>100*BL24/$BQ24</f>
        <v>97.435897435897431</v>
      </c>
      <c r="BM42" s="136">
        <f>100*BM24/$BQ24</f>
        <v>98.126232741617358</v>
      </c>
      <c r="BN42" s="136">
        <f>100*BN24/$BQ24</f>
        <v>98.224852071005913</v>
      </c>
      <c r="BO42" s="136">
        <f>100*BO24/$BQ24</f>
        <v>99.013806706114394</v>
      </c>
      <c r="BP42" s="136">
        <f>100*BP24/$BQ24</f>
        <v>99.605522682445752</v>
      </c>
      <c r="BQ42" s="136">
        <f>100*BQ24/$BQ24</f>
        <v>100</v>
      </c>
      <c r="BR42" s="136">
        <f>100*BR24/$BQ24</f>
        <v>99.309664694280073</v>
      </c>
      <c r="BS42" s="136">
        <f>100*BS24/$BQ24</f>
        <v>99.802761341222876</v>
      </c>
      <c r="BT42" s="136">
        <f>100*BT24/$BQ24</f>
        <v>99.309664694280073</v>
      </c>
      <c r="BU42" s="136">
        <f>100*BU24/$BQ24</f>
        <v>97.238658777120307</v>
      </c>
      <c r="BV42" s="136">
        <f>100*BV24/$BQ24</f>
        <v>95.857988165680467</v>
      </c>
      <c r="BW42" s="136">
        <f>100*BW24/$BQ24</f>
        <v>95.759368836291912</v>
      </c>
      <c r="BX42" s="136">
        <f>100*BX24/$BQ24</f>
        <v>96.055226824457591</v>
      </c>
      <c r="BY42" s="136">
        <f>100*BY24/$BQ24</f>
        <v>97.041420118343183</v>
      </c>
      <c r="BZ42" s="136">
        <f>100*BZ24/$BQ24</f>
        <v>97.435897435897431</v>
      </c>
      <c r="CA42" s="136">
        <f>100*CA24/$BQ24</f>
        <v>98.323471400394467</v>
      </c>
      <c r="CB42" s="136">
        <f>100*CB24/$BQ24</f>
        <v>99.013806706114394</v>
      </c>
      <c r="CC42" s="136">
        <f>100*CC24/$BQ24</f>
        <v>99.605522682445752</v>
      </c>
      <c r="CD42" s="136">
        <f>100*CD24/$BQ24</f>
        <v>99.309664694280073</v>
      </c>
      <c r="CE42" s="136">
        <f>100*CE24/$BQ24</f>
        <v>100</v>
      </c>
      <c r="CF42" s="136">
        <f>100*CF24/$BQ24</f>
        <v>100.19723865877711</v>
      </c>
      <c r="CG42" s="136">
        <f>100*CG24/$BQ24</f>
        <v>101.28205128205127</v>
      </c>
      <c r="CH42" s="136">
        <f>100*CH24/$BQ24</f>
        <v>101.87376725838264</v>
      </c>
      <c r="CI42" s="136">
        <f>100*CI24/$BQ24</f>
        <v>102.26824457593688</v>
      </c>
      <c r="CJ42" s="136">
        <f>100*CJ24/$BQ24</f>
        <v>102.9585798816568</v>
      </c>
      <c r="CK42" s="136">
        <f>100*CK24/$BQ24</f>
        <v>102.9585798816568</v>
      </c>
      <c r="CL42" s="136">
        <f>100*CL24/$BQ24</f>
        <v>103.64891518737672</v>
      </c>
      <c r="CM42" s="136">
        <f>100*CM24/$BQ24</f>
        <v>104.14201183431952</v>
      </c>
      <c r="CN42" s="136">
        <f>100*CN24/$BQ24</f>
        <v>105.22682445759368</v>
      </c>
      <c r="CO42" s="136">
        <f>100*CO24/$BQ24</f>
        <v>106.21301775147928</v>
      </c>
      <c r="CP42" s="136">
        <f>100*CP24/$BQ24</f>
        <v>105.62130177514793</v>
      </c>
      <c r="CQ42" s="136">
        <f>100*CQ24/$BQ24</f>
        <v>106.80473372781064</v>
      </c>
      <c r="CR42" s="136">
        <f>100*CR24/$BQ24</f>
        <v>108.08678500986193</v>
      </c>
      <c r="CS42" s="136">
        <f>100*CS24/$BQ24</f>
        <v>108.67850098619328</v>
      </c>
      <c r="CT42" s="136">
        <f>100*CT24/$BQ24</f>
        <v>108.67850098619328</v>
      </c>
      <c r="CU42" s="136">
        <f>100*CU24/$BQ24</f>
        <v>109.36883629191321</v>
      </c>
      <c r="CV42" s="136">
        <f>100*CV24/$BQ24</f>
        <v>110.05917159763312</v>
      </c>
      <c r="CW42" s="136">
        <f>100*CW24/$BQ24</f>
        <v>110.75386429482286</v>
      </c>
    </row>
  </sheetData>
  <pageMargins left="0.78740157499999996" right="0.78740157499999996" top="0.984251969" bottom="0.984251969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4"/>
  <sheetViews>
    <sheetView workbookViewId="0">
      <selection activeCell="D14" sqref="D14"/>
    </sheetView>
  </sheetViews>
  <sheetFormatPr baseColWidth="10" defaultRowHeight="15.6"/>
  <sheetData>
    <row r="3" spans="1:20">
      <c r="A3" t="s">
        <v>128</v>
      </c>
    </row>
    <row r="4" spans="1:20">
      <c r="B4" s="3">
        <v>1927</v>
      </c>
      <c r="C4" s="3">
        <f>B4+1</f>
        <v>1928</v>
      </c>
      <c r="D4" s="3">
        <f t="shared" ref="D4:T4" si="0">C4+1</f>
        <v>1929</v>
      </c>
      <c r="E4" s="3">
        <f t="shared" si="0"/>
        <v>1930</v>
      </c>
      <c r="F4" s="3">
        <f t="shared" si="0"/>
        <v>1931</v>
      </c>
      <c r="G4" s="3">
        <f t="shared" si="0"/>
        <v>1932</v>
      </c>
      <c r="H4" s="3">
        <f t="shared" si="0"/>
        <v>1933</v>
      </c>
      <c r="I4" s="3">
        <f t="shared" si="0"/>
        <v>1934</v>
      </c>
      <c r="J4" s="3">
        <f t="shared" si="0"/>
        <v>1935</v>
      </c>
      <c r="K4" s="3">
        <f t="shared" si="0"/>
        <v>1936</v>
      </c>
      <c r="L4" s="3">
        <f t="shared" si="0"/>
        <v>1937</v>
      </c>
      <c r="M4" s="3">
        <f t="shared" si="0"/>
        <v>1938</v>
      </c>
      <c r="N4" s="3">
        <f t="shared" si="0"/>
        <v>1939</v>
      </c>
      <c r="O4" s="3">
        <f t="shared" si="0"/>
        <v>1940</v>
      </c>
      <c r="P4" s="3">
        <f t="shared" si="0"/>
        <v>1941</v>
      </c>
      <c r="Q4" s="3">
        <f t="shared" si="0"/>
        <v>1942</v>
      </c>
      <c r="R4" s="3">
        <f t="shared" si="0"/>
        <v>1943</v>
      </c>
      <c r="S4" s="3">
        <f t="shared" si="0"/>
        <v>1944</v>
      </c>
      <c r="T4" s="3">
        <f t="shared" si="0"/>
        <v>1945</v>
      </c>
    </row>
    <row r="5" spans="1:20">
      <c r="A5" t="s">
        <v>124</v>
      </c>
      <c r="B5" s="2">
        <v>904.97825294538495</v>
      </c>
      <c r="C5" s="2">
        <v>921.69780987442607</v>
      </c>
      <c r="D5" s="2">
        <v>981.92470322215945</v>
      </c>
      <c r="E5" s="2">
        <v>899.78846078623121</v>
      </c>
      <c r="F5" s="2">
        <v>815.886225324463</v>
      </c>
      <c r="G5" s="2">
        <v>700.46822279856747</v>
      </c>
      <c r="H5" s="2">
        <v>687.36162436548227</v>
      </c>
      <c r="I5" s="2">
        <v>775.72900276675091</v>
      </c>
      <c r="J5" s="2">
        <v>863.6491393539261</v>
      </c>
      <c r="K5" s="2">
        <v>967.11797503790967</v>
      </c>
      <c r="L5" s="2">
        <v>1033.7246869409657</v>
      </c>
      <c r="M5" s="2">
        <v>979.04044219253808</v>
      </c>
      <c r="N5" s="2">
        <v>1058.4188859169672</v>
      </c>
      <c r="O5" s="2">
        <v>1159.6750344827587</v>
      </c>
      <c r="P5" s="2">
        <v>1384.262100161551</v>
      </c>
      <c r="Q5" s="2">
        <v>1657.0105851807471</v>
      </c>
      <c r="R5" s="2">
        <v>1936.7872679045095</v>
      </c>
      <c r="S5" s="2">
        <v>2033.5353011936709</v>
      </c>
      <c r="T5" s="2">
        <v>1984.1083205625171</v>
      </c>
    </row>
    <row r="6" spans="1:20">
      <c r="A6" t="s">
        <v>125</v>
      </c>
      <c r="B6" s="2">
        <v>297.20867488118409</v>
      </c>
      <c r="C6" s="2">
        <v>307.09537833824015</v>
      </c>
      <c r="D6" s="2">
        <v>300.76233343996785</v>
      </c>
      <c r="E6" s="2">
        <v>277.65081585183287</v>
      </c>
      <c r="F6" s="2">
        <v>241.18709434639132</v>
      </c>
      <c r="G6" s="2">
        <v>220.04563348981171</v>
      </c>
      <c r="H6" s="2">
        <v>237.16199167314923</v>
      </c>
      <c r="I6" s="2">
        <v>267.54847790342671</v>
      </c>
      <c r="J6" s="2">
        <v>300.59803318404363</v>
      </c>
      <c r="K6" s="2">
        <v>336.2944766375154</v>
      </c>
      <c r="L6" s="2">
        <v>375.47649092656548</v>
      </c>
      <c r="M6" s="2">
        <v>450.4571827812905</v>
      </c>
      <c r="N6" s="2">
        <v>535.5447083938393</v>
      </c>
      <c r="O6" s="2">
        <v>621.85369790178072</v>
      </c>
      <c r="P6" s="2">
        <v>710.41859680504081</v>
      </c>
      <c r="Q6" s="2">
        <v>750.56326425696716</v>
      </c>
      <c r="R6" s="2">
        <v>798.49841674505865</v>
      </c>
      <c r="S6" s="2">
        <v>730.71593703805001</v>
      </c>
      <c r="T6" s="2">
        <v>204.07586848215882</v>
      </c>
    </row>
    <row r="7" spans="1:20">
      <c r="A7" t="s">
        <v>0</v>
      </c>
      <c r="B7" s="2">
        <v>191.49530340755118</v>
      </c>
      <c r="C7" s="2">
        <v>211.30896276909854</v>
      </c>
      <c r="D7" s="2">
        <v>216.11309130972975</v>
      </c>
      <c r="E7" s="2">
        <v>197.77570102064183</v>
      </c>
      <c r="F7" s="2">
        <v>186.12945552128542</v>
      </c>
      <c r="G7" s="2">
        <v>175.05782372665314</v>
      </c>
      <c r="H7" s="2">
        <v>177.72867913872958</v>
      </c>
      <c r="I7" s="2">
        <v>170.43591759984852</v>
      </c>
      <c r="J7" s="2">
        <v>181.31655126647075</v>
      </c>
      <c r="K7" s="2">
        <v>196.76991861614485</v>
      </c>
      <c r="L7" s="2">
        <v>188.8855136473947</v>
      </c>
      <c r="M7" s="2">
        <v>191.38868074970532</v>
      </c>
      <c r="N7" s="2">
        <v>213.45025128450439</v>
      </c>
      <c r="O7" s="2">
        <v>144.18378649566662</v>
      </c>
      <c r="P7" s="2">
        <v>135.48331444767297</v>
      </c>
      <c r="Q7" s="2">
        <v>131.32025797896921</v>
      </c>
      <c r="R7" s="2">
        <v>116.26362856551819</v>
      </c>
      <c r="S7" s="2">
        <v>102.98028155065563</v>
      </c>
      <c r="T7" s="2">
        <v>131.71325288521891</v>
      </c>
    </row>
    <row r="8" spans="1:20">
      <c r="A8" t="s">
        <v>126</v>
      </c>
      <c r="B8" s="2">
        <v>210.67658333333335</v>
      </c>
      <c r="C8" s="2">
        <v>212.43459722222224</v>
      </c>
      <c r="D8" s="2">
        <v>217.31998595505615</v>
      </c>
      <c r="E8" s="2">
        <v>213.02151734104046</v>
      </c>
      <c r="F8" s="2">
        <v>208.86647590361443</v>
      </c>
      <c r="G8" s="2">
        <v>211.48959876543208</v>
      </c>
      <c r="H8" s="2">
        <v>226.31647151898736</v>
      </c>
      <c r="I8" s="2">
        <v>239.36174050632911</v>
      </c>
      <c r="J8" s="2">
        <v>248.82933962264161</v>
      </c>
      <c r="K8" s="2">
        <v>265.28785937500004</v>
      </c>
      <c r="L8" s="2">
        <v>268.1672439759036</v>
      </c>
      <c r="M8" s="2">
        <v>266.34928571428577</v>
      </c>
      <c r="N8" s="2">
        <v>283.86390173410399</v>
      </c>
      <c r="O8" s="2">
        <v>289.09143564356447</v>
      </c>
      <c r="P8" s="2">
        <v>302.39196428571432</v>
      </c>
      <c r="Q8" s="2">
        <v>310.02812500000005</v>
      </c>
      <c r="R8" s="2">
        <v>316.78735887096775</v>
      </c>
      <c r="S8" s="2">
        <v>314.46368627450983</v>
      </c>
      <c r="T8" s="2">
        <v>307.95528625954199</v>
      </c>
    </row>
    <row r="10" spans="1:20">
      <c r="A10" t="s">
        <v>127</v>
      </c>
      <c r="B10" s="3">
        <v>1927</v>
      </c>
      <c r="C10" s="3">
        <f>B10+1</f>
        <v>1928</v>
      </c>
      <c r="D10" s="3">
        <f t="shared" ref="D10:T10" si="1">C10+1</f>
        <v>1929</v>
      </c>
      <c r="E10" s="3">
        <f t="shared" si="1"/>
        <v>1930</v>
      </c>
      <c r="F10" s="3">
        <f t="shared" si="1"/>
        <v>1931</v>
      </c>
      <c r="G10" s="3">
        <f t="shared" si="1"/>
        <v>1932</v>
      </c>
      <c r="H10" s="3">
        <f t="shared" si="1"/>
        <v>1933</v>
      </c>
      <c r="I10" s="3">
        <f t="shared" si="1"/>
        <v>1934</v>
      </c>
      <c r="J10" s="3">
        <f t="shared" si="1"/>
        <v>1935</v>
      </c>
      <c r="K10" s="3">
        <f t="shared" si="1"/>
        <v>1936</v>
      </c>
      <c r="L10" s="3">
        <f t="shared" si="1"/>
        <v>1937</v>
      </c>
      <c r="M10" s="3">
        <f t="shared" si="1"/>
        <v>1938</v>
      </c>
      <c r="N10" s="3">
        <f t="shared" si="1"/>
        <v>1939</v>
      </c>
      <c r="O10" s="3">
        <f t="shared" si="1"/>
        <v>1940</v>
      </c>
      <c r="P10" s="3">
        <f t="shared" si="1"/>
        <v>1941</v>
      </c>
      <c r="Q10" s="3">
        <f t="shared" si="1"/>
        <v>1942</v>
      </c>
      <c r="R10" s="3">
        <f t="shared" si="1"/>
        <v>1943</v>
      </c>
      <c r="S10" s="3">
        <f t="shared" si="1"/>
        <v>1944</v>
      </c>
      <c r="T10" s="3">
        <f t="shared" si="1"/>
        <v>1945</v>
      </c>
    </row>
    <row r="11" spans="1:20">
      <c r="A11" t="s">
        <v>124</v>
      </c>
      <c r="B11" s="2">
        <f>100*B5/$D5</f>
        <v>92.163711736319812</v>
      </c>
      <c r="C11" s="2">
        <f t="shared" ref="C11:T11" si="2">100*C5/$D5</f>
        <v>93.866444835321843</v>
      </c>
      <c r="D11" s="2">
        <f t="shared" si="2"/>
        <v>100</v>
      </c>
      <c r="E11" s="2">
        <f t="shared" si="2"/>
        <v>91.635179136811573</v>
      </c>
      <c r="F11" s="2">
        <f t="shared" si="2"/>
        <v>83.090508126249844</v>
      </c>
      <c r="G11" s="2">
        <f t="shared" si="2"/>
        <v>71.336246099115328</v>
      </c>
      <c r="H11" s="2">
        <f t="shared" si="2"/>
        <v>70.001459593584272</v>
      </c>
      <c r="I11" s="2">
        <f t="shared" si="2"/>
        <v>79.00086434542456</v>
      </c>
      <c r="J11" s="2">
        <f t="shared" si="2"/>
        <v>87.954721631901592</v>
      </c>
      <c r="K11" s="2">
        <f t="shared" si="2"/>
        <v>98.49207091585923</v>
      </c>
      <c r="L11" s="2">
        <f t="shared" si="2"/>
        <v>105.27535192350554</v>
      </c>
      <c r="M11" s="2">
        <f t="shared" si="2"/>
        <v>99.706264541450395</v>
      </c>
      <c r="N11" s="2">
        <f t="shared" si="2"/>
        <v>107.79022897008234</v>
      </c>
      <c r="O11" s="2">
        <f t="shared" si="2"/>
        <v>118.10223642172525</v>
      </c>
      <c r="P11" s="2">
        <f t="shared" si="2"/>
        <v>140.97436347401509</v>
      </c>
      <c r="Q11" s="2">
        <f t="shared" si="2"/>
        <v>168.75128813271644</v>
      </c>
      <c r="R11" s="2">
        <f t="shared" si="2"/>
        <v>197.24397008742059</v>
      </c>
      <c r="S11" s="2">
        <f t="shared" si="2"/>
        <v>207.09686746047632</v>
      </c>
      <c r="T11" s="2">
        <f t="shared" si="2"/>
        <v>202.06318407630636</v>
      </c>
    </row>
    <row r="12" spans="1:20">
      <c r="A12" t="s">
        <v>125</v>
      </c>
      <c r="B12" s="2">
        <f t="shared" ref="B12:T12" si="3">100*B6/$D6</f>
        <v>98.818449598346035</v>
      </c>
      <c r="C12" s="2">
        <f t="shared" si="3"/>
        <v>102.10566423854947</v>
      </c>
      <c r="D12" s="2">
        <f t="shared" si="3"/>
        <v>100</v>
      </c>
      <c r="E12" s="2">
        <f t="shared" si="3"/>
        <v>92.31568749856504</v>
      </c>
      <c r="F12" s="2">
        <f t="shared" si="3"/>
        <v>80.191921504204004</v>
      </c>
      <c r="G12" s="2">
        <f t="shared" si="3"/>
        <v>73.16263009833736</v>
      </c>
      <c r="H12" s="2">
        <f t="shared" si="3"/>
        <v>78.853621382907235</v>
      </c>
      <c r="I12" s="2">
        <f t="shared" si="3"/>
        <v>88.956776882045773</v>
      </c>
      <c r="J12" s="2">
        <f t="shared" si="3"/>
        <v>99.945372063700589</v>
      </c>
      <c r="K12" s="2">
        <f t="shared" si="3"/>
        <v>111.81402697310824</v>
      </c>
      <c r="L12" s="2">
        <f t="shared" si="3"/>
        <v>124.84159390308446</v>
      </c>
      <c r="M12" s="2">
        <f t="shared" si="3"/>
        <v>149.77180740327037</v>
      </c>
      <c r="N12" s="2">
        <f t="shared" si="3"/>
        <v>178.06242632464946</v>
      </c>
      <c r="O12" s="2">
        <f t="shared" si="3"/>
        <v>206.75916787495689</v>
      </c>
      <c r="P12" s="2">
        <f t="shared" si="3"/>
        <v>236.20597322797417</v>
      </c>
      <c r="Q12" s="2">
        <f t="shared" si="3"/>
        <v>249.55361120935697</v>
      </c>
      <c r="R12" s="2">
        <f t="shared" si="3"/>
        <v>265.49149543170404</v>
      </c>
      <c r="S12" s="2">
        <f t="shared" si="3"/>
        <v>242.9546042818892</v>
      </c>
      <c r="T12" s="2">
        <f t="shared" si="3"/>
        <v>67.852867793663521</v>
      </c>
    </row>
    <row r="13" spans="1:20">
      <c r="A13" t="s">
        <v>0</v>
      </c>
      <c r="B13" s="2">
        <f t="shared" ref="B13:T13" si="4">100*B7/$D7</f>
        <v>88.608840050833962</v>
      </c>
      <c r="C13" s="2">
        <f t="shared" si="4"/>
        <v>97.777030298573621</v>
      </c>
      <c r="D13" s="2">
        <f t="shared" si="4"/>
        <v>100</v>
      </c>
      <c r="E13" s="2">
        <f t="shared" si="4"/>
        <v>91.514910004777505</v>
      </c>
      <c r="F13" s="2">
        <f t="shared" si="4"/>
        <v>86.125951182905311</v>
      </c>
      <c r="G13" s="2">
        <f t="shared" si="4"/>
        <v>81.002878014346265</v>
      </c>
      <c r="H13" s="2">
        <f t="shared" si="4"/>
        <v>82.238738089221869</v>
      </c>
      <c r="I13" s="2">
        <f t="shared" si="4"/>
        <v>78.864226395050977</v>
      </c>
      <c r="J13" s="2">
        <f t="shared" si="4"/>
        <v>83.898920776905101</v>
      </c>
      <c r="K13" s="2">
        <f t="shared" si="4"/>
        <v>91.049513670663032</v>
      </c>
      <c r="L13" s="2">
        <f t="shared" si="4"/>
        <v>87.40123631690922</v>
      </c>
      <c r="M13" s="2">
        <f t="shared" si="4"/>
        <v>88.559503540398751</v>
      </c>
      <c r="N13" s="2">
        <f t="shared" si="4"/>
        <v>98.767848810505868</v>
      </c>
      <c r="O13" s="2">
        <f t="shared" si="4"/>
        <v>66.716822022144314</v>
      </c>
      <c r="P13" s="2">
        <f t="shared" si="4"/>
        <v>62.690933541596742</v>
      </c>
      <c r="Q13" s="2">
        <f t="shared" si="4"/>
        <v>60.764601155403007</v>
      </c>
      <c r="R13" s="2">
        <f t="shared" si="4"/>
        <v>53.797587115576938</v>
      </c>
      <c r="S13" s="2">
        <f t="shared" si="4"/>
        <v>47.651107541220618</v>
      </c>
      <c r="T13" s="2">
        <f t="shared" si="4"/>
        <v>60.946448031900857</v>
      </c>
    </row>
    <row r="14" spans="1:20">
      <c r="A14" t="s">
        <v>126</v>
      </c>
      <c r="B14" s="2">
        <f t="shared" ref="B14:T14" si="5">100*B8/$D8</f>
        <v>96.943031910973573</v>
      </c>
      <c r="C14" s="2">
        <f t="shared" si="5"/>
        <v>97.751983688309153</v>
      </c>
      <c r="D14" s="2">
        <f t="shared" si="5"/>
        <v>100</v>
      </c>
      <c r="E14" s="2">
        <f t="shared" si="5"/>
        <v>98.02205554398266</v>
      </c>
      <c r="F14" s="2">
        <f t="shared" si="5"/>
        <v>96.110109240854641</v>
      </c>
      <c r="G14" s="2">
        <f t="shared" si="5"/>
        <v>97.317141741933554</v>
      </c>
      <c r="H14" s="2">
        <f t="shared" si="5"/>
        <v>104.13974146206311</v>
      </c>
      <c r="I14" s="2">
        <f t="shared" si="5"/>
        <v>110.14253450017773</v>
      </c>
      <c r="J14" s="2">
        <f t="shared" si="5"/>
        <v>114.4990593152817</v>
      </c>
      <c r="K14" s="2">
        <f t="shared" si="5"/>
        <v>122.07246296705729</v>
      </c>
      <c r="L14" s="2">
        <f t="shared" si="5"/>
        <v>123.397414553194</v>
      </c>
      <c r="M14" s="2">
        <f t="shared" si="5"/>
        <v>122.56087931524593</v>
      </c>
      <c r="N14" s="2">
        <f t="shared" si="5"/>
        <v>130.62024667754662</v>
      </c>
      <c r="O14" s="2">
        <f t="shared" si="5"/>
        <v>133.0257014204627</v>
      </c>
      <c r="P14" s="2">
        <f t="shared" si="5"/>
        <v>139.14595243359341</v>
      </c>
      <c r="Q14" s="2">
        <f t="shared" si="5"/>
        <v>142.6597391112094</v>
      </c>
      <c r="R14" s="2">
        <f t="shared" si="5"/>
        <v>145.77000706068628</v>
      </c>
      <c r="S14" s="2">
        <f t="shared" si="5"/>
        <v>144.70076688645835</v>
      </c>
      <c r="T14" s="2">
        <f t="shared" si="5"/>
        <v>141.70592037643058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59999389629810485"/>
    <pageSetUpPr fitToPage="1"/>
  </sheetPr>
  <dimension ref="A1:P174"/>
  <sheetViews>
    <sheetView workbookViewId="0">
      <pane xSplit="1" ySplit="8" topLeftCell="B9" activePane="bottomRight" state="frozen"/>
      <selection activeCell="A3" sqref="A3:M3"/>
      <selection pane="topRight" activeCell="A3" sqref="A3:M3"/>
      <selection pane="bottomLeft" activeCell="A3" sqref="A3:M3"/>
      <selection pane="bottomRight" activeCell="L12" sqref="L12"/>
    </sheetView>
  </sheetViews>
  <sheetFormatPr baseColWidth="10" defaultColWidth="12" defaultRowHeight="12" customHeight="1"/>
  <cols>
    <col min="1" max="1" width="10.796875" style="4" customWidth="1"/>
    <col min="2" max="10" width="9.296875" style="4" customWidth="1"/>
    <col min="11" max="13" width="10.796875" style="4" customWidth="1"/>
    <col min="14" max="16" width="11.796875" style="4" customWidth="1"/>
    <col min="17" max="16384" width="12" style="4"/>
  </cols>
  <sheetData>
    <row r="1" spans="1:16" ht="12" customHeight="1">
      <c r="B1" s="119"/>
      <c r="C1" s="119"/>
      <c r="D1" s="68"/>
      <c r="E1" s="68"/>
      <c r="F1" s="68"/>
      <c r="G1" s="68"/>
    </row>
    <row r="2" spans="1:16" ht="13.05" customHeight="1" thickBot="1"/>
    <row r="3" spans="1:16" ht="19.05" customHeight="1" thickTop="1">
      <c r="A3" s="123" t="s">
        <v>149</v>
      </c>
      <c r="B3" s="124"/>
      <c r="C3" s="124"/>
      <c r="D3" s="124"/>
      <c r="E3" s="124"/>
      <c r="F3" s="124"/>
      <c r="G3" s="124"/>
      <c r="H3" s="124"/>
      <c r="I3" s="124"/>
      <c r="J3" s="125"/>
    </row>
    <row r="4" spans="1:16" ht="12" customHeight="1">
      <c r="A4" s="62"/>
      <c r="B4" s="67"/>
      <c r="C4" s="67"/>
      <c r="D4" s="67"/>
      <c r="E4" s="67"/>
      <c r="F4" s="67"/>
      <c r="G4" s="67"/>
      <c r="H4" s="67"/>
      <c r="I4" s="67"/>
      <c r="J4" s="66"/>
    </row>
    <row r="5" spans="1:16" ht="12" customHeight="1">
      <c r="A5" s="62"/>
      <c r="B5" s="64" t="s">
        <v>148</v>
      </c>
      <c r="C5" s="64" t="s">
        <v>147</v>
      </c>
      <c r="D5" s="64" t="s">
        <v>146</v>
      </c>
      <c r="E5" s="65" t="s">
        <v>145</v>
      </c>
      <c r="F5" s="65" t="s">
        <v>144</v>
      </c>
      <c r="G5" s="64" t="s">
        <v>143</v>
      </c>
      <c r="H5" s="64" t="s">
        <v>142</v>
      </c>
      <c r="I5" s="64" t="s">
        <v>141</v>
      </c>
      <c r="J5" s="63" t="s">
        <v>140</v>
      </c>
    </row>
    <row r="6" spans="1:16" ht="16.05" customHeight="1">
      <c r="A6" s="62"/>
      <c r="B6" s="120" t="s">
        <v>139</v>
      </c>
      <c r="C6" s="121"/>
      <c r="D6" s="121"/>
      <c r="E6" s="121"/>
      <c r="F6" s="121"/>
      <c r="G6" s="121"/>
      <c r="H6" s="121"/>
      <c r="I6" s="122"/>
      <c r="J6" s="129" t="s">
        <v>138</v>
      </c>
    </row>
    <row r="7" spans="1:16" ht="37.950000000000003" customHeight="1">
      <c r="A7" s="132"/>
      <c r="B7" s="126" t="s">
        <v>137</v>
      </c>
      <c r="C7" s="127"/>
      <c r="D7" s="127"/>
      <c r="E7" s="128"/>
      <c r="F7" s="126" t="s">
        <v>136</v>
      </c>
      <c r="G7" s="127"/>
      <c r="H7" s="127"/>
      <c r="I7" s="127"/>
      <c r="J7" s="130"/>
    </row>
    <row r="8" spans="1:16" ht="52.95" customHeight="1">
      <c r="A8" s="132"/>
      <c r="B8" s="61" t="s">
        <v>132</v>
      </c>
      <c r="C8" s="60" t="s">
        <v>135</v>
      </c>
      <c r="D8" s="58" t="s">
        <v>134</v>
      </c>
      <c r="E8" s="58" t="s">
        <v>133</v>
      </c>
      <c r="F8" s="59" t="s">
        <v>132</v>
      </c>
      <c r="G8" s="58" t="s">
        <v>131</v>
      </c>
      <c r="H8" s="58" t="s">
        <v>130</v>
      </c>
      <c r="I8" s="58" t="s">
        <v>129</v>
      </c>
      <c r="J8" s="131"/>
    </row>
    <row r="9" spans="1:16" ht="12" customHeight="1">
      <c r="A9" s="24">
        <v>1810</v>
      </c>
      <c r="B9" s="53">
        <f>C9+D9+E9</f>
        <v>0.11337469729822275</v>
      </c>
      <c r="C9" s="49">
        <v>4.3033947549967214E-2</v>
      </c>
      <c r="D9" s="49">
        <v>9.1386728284842504E-3</v>
      </c>
      <c r="E9" s="49">
        <v>6.1202076919771274E-2</v>
      </c>
      <c r="F9" s="53">
        <f>G9+H9+I9</f>
        <v>0.11337469729822275</v>
      </c>
      <c r="G9" s="49">
        <v>3.5596318394069064E-2</v>
      </c>
      <c r="H9" s="49">
        <v>6.2545437251893848E-2</v>
      </c>
      <c r="I9" s="49">
        <v>1.5232941652259824E-2</v>
      </c>
      <c r="J9" s="56">
        <v>2.4196270053220156E-2</v>
      </c>
      <c r="N9" s="6">
        <f>F9-B9</f>
        <v>0</v>
      </c>
      <c r="O9" s="6">
        <f>B9-C9-D9-E9</f>
        <v>0</v>
      </c>
      <c r="P9" s="6">
        <f>F9-G9-H9-I9</f>
        <v>0</v>
      </c>
    </row>
    <row r="10" spans="1:16" ht="12" customHeight="1">
      <c r="A10" s="24">
        <v>1815</v>
      </c>
      <c r="B10" s="53">
        <f>B9</f>
        <v>0.11337469729822275</v>
      </c>
      <c r="C10" s="53">
        <f t="shared" ref="C10:J10" si="0">C9</f>
        <v>4.3033947549967214E-2</v>
      </c>
      <c r="D10" s="53">
        <f t="shared" si="0"/>
        <v>9.1386728284842504E-3</v>
      </c>
      <c r="E10" s="53">
        <f t="shared" si="0"/>
        <v>6.1202076919771274E-2</v>
      </c>
      <c r="F10" s="53">
        <f t="shared" si="0"/>
        <v>0.11337469729822275</v>
      </c>
      <c r="G10" s="53">
        <f t="shared" si="0"/>
        <v>3.5596318394069064E-2</v>
      </c>
      <c r="H10" s="53">
        <f t="shared" si="0"/>
        <v>6.2545437251893848E-2</v>
      </c>
      <c r="I10" s="53">
        <f t="shared" si="0"/>
        <v>1.5232941652259824E-2</v>
      </c>
      <c r="J10" s="53">
        <f t="shared" si="0"/>
        <v>2.4196270053220156E-2</v>
      </c>
      <c r="N10" s="6"/>
      <c r="O10" s="6"/>
      <c r="P10" s="6"/>
    </row>
    <row r="11" spans="1:16" ht="12" customHeight="1">
      <c r="A11" s="24">
        <v>1820</v>
      </c>
      <c r="B11" s="53">
        <f t="shared" ref="B11:B42" si="1">C11+D11+E11</f>
        <v>8.2355086633820754E-2</v>
      </c>
      <c r="C11" s="49">
        <v>5.3320341574148625E-2</v>
      </c>
      <c r="D11" s="49">
        <v>1.7111017905012918E-2</v>
      </c>
      <c r="E11" s="49">
        <v>1.1923727154659209E-2</v>
      </c>
      <c r="F11" s="53">
        <f t="shared" ref="F11:F42" si="2">G11+H11+I11</f>
        <v>8.2355086633820754E-2</v>
      </c>
      <c r="G11" s="49">
        <v>1.1102210519987806E-2</v>
      </c>
      <c r="H11" s="49">
        <v>6.2310080747838538E-2</v>
      </c>
      <c r="I11" s="49">
        <v>8.9427953659944066E-3</v>
      </c>
      <c r="J11" s="56">
        <v>2.2758669875317567E-2</v>
      </c>
      <c r="N11" s="6">
        <f t="shared" ref="N11:N42" si="3">F11-B11</f>
        <v>0</v>
      </c>
      <c r="O11" s="6">
        <f t="shared" ref="O11:O42" si="4">B11-C11-D11-E11</f>
        <v>0</v>
      </c>
      <c r="P11" s="6">
        <f t="shared" ref="P11:P42" si="5">F11-G11-H11-I11</f>
        <v>0</v>
      </c>
    </row>
    <row r="12" spans="1:16" ht="12" customHeight="1">
      <c r="A12" s="24">
        <v>1830</v>
      </c>
      <c r="B12" s="53">
        <f t="shared" si="1"/>
        <v>8.9079231942365625E-2</v>
      </c>
      <c r="C12" s="49">
        <v>5.2796192729112949E-2</v>
      </c>
      <c r="D12" s="49">
        <v>2.62008358642499E-2</v>
      </c>
      <c r="E12" s="49">
        <v>1.0082203349002766E-2</v>
      </c>
      <c r="F12" s="53">
        <f t="shared" si="2"/>
        <v>8.9079231942365611E-2</v>
      </c>
      <c r="G12" s="49">
        <v>2.885934012328362E-2</v>
      </c>
      <c r="H12" s="49">
        <v>5.3525927651815706E-2</v>
      </c>
      <c r="I12" s="49">
        <v>6.6939641672662869E-3</v>
      </c>
      <c r="J12" s="56">
        <v>2.4144282776453467E-2</v>
      </c>
      <c r="N12" s="6">
        <f t="shared" si="3"/>
        <v>0</v>
      </c>
      <c r="O12" s="6">
        <f t="shared" si="4"/>
        <v>0</v>
      </c>
      <c r="P12" s="6">
        <f t="shared" si="5"/>
        <v>0</v>
      </c>
    </row>
    <row r="13" spans="1:16" ht="12" customHeight="1">
      <c r="A13" s="24">
        <v>1840</v>
      </c>
      <c r="B13" s="53">
        <f t="shared" si="1"/>
        <v>5.1356361486990368E-2</v>
      </c>
      <c r="C13" s="49">
        <v>2.7059638391766543E-2</v>
      </c>
      <c r="D13" s="49">
        <v>8.3541631041702449E-3</v>
      </c>
      <c r="E13" s="49">
        <v>1.5942559991053581E-2</v>
      </c>
      <c r="F13" s="53">
        <f t="shared" si="2"/>
        <v>5.135828552271219E-2</v>
      </c>
      <c r="G13" s="49">
        <v>1.3579844124650757E-2</v>
      </c>
      <c r="H13" s="49">
        <v>3.2271851162194269E-2</v>
      </c>
      <c r="I13" s="49">
        <v>5.5065902358671674E-3</v>
      </c>
      <c r="J13" s="56">
        <v>1.6764811062105141E-2</v>
      </c>
      <c r="N13" s="6">
        <f t="shared" si="3"/>
        <v>1.9240357218217041E-6</v>
      </c>
      <c r="O13" s="6">
        <f t="shared" si="4"/>
        <v>0</v>
      </c>
      <c r="P13" s="6">
        <f t="shared" si="5"/>
        <v>0</v>
      </c>
    </row>
    <row r="14" spans="1:16" ht="12" customHeight="1">
      <c r="A14" s="24">
        <v>1855</v>
      </c>
      <c r="B14" s="53">
        <f t="shared" si="1"/>
        <v>7.7130257457760795E-2</v>
      </c>
      <c r="C14" s="49">
        <v>3.0187967693839843E-2</v>
      </c>
      <c r="D14" s="49">
        <v>2.0376878193341892E-2</v>
      </c>
      <c r="E14" s="49">
        <v>2.6565411570579064E-2</v>
      </c>
      <c r="F14" s="53">
        <f t="shared" si="2"/>
        <v>7.7130257457760795E-2</v>
      </c>
      <c r="G14" s="49">
        <v>2.5206953024356268E-2</v>
      </c>
      <c r="H14" s="49">
        <v>2.9886088016901444E-2</v>
      </c>
      <c r="I14" s="49">
        <v>2.2037216416503084E-2</v>
      </c>
      <c r="J14" s="56">
        <v>2.4384296513045599E-2</v>
      </c>
      <c r="N14" s="6">
        <f t="shared" si="3"/>
        <v>0</v>
      </c>
      <c r="O14" s="6">
        <f t="shared" si="4"/>
        <v>0</v>
      </c>
      <c r="P14" s="6">
        <f t="shared" si="5"/>
        <v>0</v>
      </c>
    </row>
    <row r="15" spans="1:16" ht="12" customHeight="1">
      <c r="A15" s="24">
        <v>1856</v>
      </c>
      <c r="B15" s="53">
        <f t="shared" si="1"/>
        <v>7.2406063451770294E-2</v>
      </c>
      <c r="C15" s="49">
        <v>2.8789687257165124E-2</v>
      </c>
      <c r="D15" s="49">
        <v>1.482668893744004E-2</v>
      </c>
      <c r="E15" s="49">
        <v>2.8789687257165127E-2</v>
      </c>
      <c r="F15" s="53">
        <f t="shared" si="2"/>
        <v>7.2406063451770281E-2</v>
      </c>
      <c r="G15" s="49">
        <v>2.30317498057321E-2</v>
      </c>
      <c r="H15" s="49">
        <v>2.8357841948307646E-2</v>
      </c>
      <c r="I15" s="49">
        <v>2.1016471697730538E-2</v>
      </c>
      <c r="J15" s="56">
        <v>2.3944926668662075E-2</v>
      </c>
      <c r="N15" s="6">
        <f t="shared" si="3"/>
        <v>0</v>
      </c>
      <c r="O15" s="6">
        <f t="shared" si="4"/>
        <v>0</v>
      </c>
      <c r="P15" s="6">
        <f t="shared" si="5"/>
        <v>0</v>
      </c>
    </row>
    <row r="16" spans="1:16" ht="12" customHeight="1">
      <c r="A16" s="24">
        <v>1857</v>
      </c>
      <c r="B16" s="53">
        <f t="shared" si="1"/>
        <v>7.507582330179155E-2</v>
      </c>
      <c r="C16" s="49">
        <v>2.9326493477262322E-2</v>
      </c>
      <c r="D16" s="49">
        <v>1.4223349336472227E-2</v>
      </c>
      <c r="E16" s="49">
        <v>3.1525980488057007E-2</v>
      </c>
      <c r="F16" s="53">
        <f t="shared" si="2"/>
        <v>7.507582330179155E-2</v>
      </c>
      <c r="G16" s="49">
        <v>2.5074151923059288E-2</v>
      </c>
      <c r="H16" s="49">
        <v>2.8593331140330764E-2</v>
      </c>
      <c r="I16" s="49">
        <v>2.1408340238401494E-2</v>
      </c>
      <c r="J16" s="56">
        <v>2.3980815347721819E-2</v>
      </c>
      <c r="N16" s="6">
        <f t="shared" si="3"/>
        <v>0</v>
      </c>
      <c r="O16" s="6">
        <f t="shared" si="4"/>
        <v>0</v>
      </c>
      <c r="P16" s="6">
        <f t="shared" si="5"/>
        <v>0</v>
      </c>
    </row>
    <row r="17" spans="1:16" ht="12" customHeight="1">
      <c r="A17" s="24">
        <v>1858</v>
      </c>
      <c r="B17" s="53">
        <f t="shared" si="1"/>
        <v>8.1576362395560806E-2</v>
      </c>
      <c r="C17" s="49">
        <v>2.9772395034876203E-2</v>
      </c>
      <c r="D17" s="49">
        <v>2.5455397754819156E-2</v>
      </c>
      <c r="E17" s="49">
        <v>2.6348569605865443E-2</v>
      </c>
      <c r="F17" s="53">
        <f t="shared" si="2"/>
        <v>8.1576362395560792E-2</v>
      </c>
      <c r="G17" s="49">
        <v>2.9772395034876203E-2</v>
      </c>
      <c r="H17" s="49">
        <v>3.0070118985224964E-2</v>
      </c>
      <c r="I17" s="49">
        <v>2.1733848375459629E-2</v>
      </c>
      <c r="J17" s="56">
        <v>2.4097837219109585E-2</v>
      </c>
      <c r="N17" s="6">
        <f t="shared" si="3"/>
        <v>0</v>
      </c>
      <c r="O17" s="6">
        <f t="shared" si="4"/>
        <v>0</v>
      </c>
      <c r="P17" s="6">
        <f t="shared" si="5"/>
        <v>0</v>
      </c>
    </row>
    <row r="18" spans="1:16" ht="12" customHeight="1">
      <c r="A18" s="41">
        <v>1859</v>
      </c>
      <c r="B18" s="55">
        <f t="shared" si="1"/>
        <v>8.223869988472074E-2</v>
      </c>
      <c r="C18" s="54">
        <v>2.8555104126639148E-2</v>
      </c>
      <c r="D18" s="54">
        <v>2.4700165069542864E-2</v>
      </c>
      <c r="E18" s="54">
        <v>2.8983430688538734E-2</v>
      </c>
      <c r="F18" s="55">
        <f t="shared" si="2"/>
        <v>8.223869988472074E-2</v>
      </c>
      <c r="G18" s="54">
        <v>3.0982287977403475E-2</v>
      </c>
      <c r="H18" s="54">
        <v>3.0411185894870692E-2</v>
      </c>
      <c r="I18" s="54">
        <v>2.0845226012446576E-2</v>
      </c>
      <c r="J18" s="57">
        <v>2.4220405691795337E-2</v>
      </c>
      <c r="N18" s="6">
        <f t="shared" si="3"/>
        <v>0</v>
      </c>
      <c r="O18" s="6">
        <f t="shared" si="4"/>
        <v>0</v>
      </c>
      <c r="P18" s="6">
        <f t="shared" si="5"/>
        <v>0</v>
      </c>
    </row>
    <row r="19" spans="1:16" ht="12" customHeight="1">
      <c r="A19" s="24">
        <v>1860</v>
      </c>
      <c r="B19" s="53">
        <f t="shared" si="1"/>
        <v>7.7149587012072376E-2</v>
      </c>
      <c r="C19" s="49">
        <v>2.7504309095212967E-2</v>
      </c>
      <c r="D19" s="49">
        <v>1.9940624094029403E-2</v>
      </c>
      <c r="E19" s="49">
        <v>2.9704653822830007E-2</v>
      </c>
      <c r="F19" s="53">
        <f t="shared" si="2"/>
        <v>7.7149587012072376E-2</v>
      </c>
      <c r="G19" s="49">
        <v>2.7779352186165097E-2</v>
      </c>
      <c r="H19" s="49">
        <v>2.9292089186401811E-2</v>
      </c>
      <c r="I19" s="49">
        <v>2.0078145639505468E-2</v>
      </c>
      <c r="J19" s="56">
        <v>2.4319066147859919E-2</v>
      </c>
      <c r="N19" s="6">
        <f t="shared" si="3"/>
        <v>0</v>
      </c>
      <c r="O19" s="6">
        <f t="shared" si="4"/>
        <v>0</v>
      </c>
      <c r="P19" s="6">
        <f t="shared" si="5"/>
        <v>0</v>
      </c>
    </row>
    <row r="20" spans="1:16" ht="12" customHeight="1">
      <c r="A20" s="24">
        <v>1861</v>
      </c>
      <c r="B20" s="53">
        <f t="shared" si="1"/>
        <v>6.86123567296337E-2</v>
      </c>
      <c r="C20" s="49">
        <v>2.6187922415890724E-2</v>
      </c>
      <c r="D20" s="49">
        <v>1.597463267369334E-2</v>
      </c>
      <c r="E20" s="49">
        <v>2.644980164004963E-2</v>
      </c>
      <c r="F20" s="53">
        <f t="shared" si="2"/>
        <v>6.86123567296337E-2</v>
      </c>
      <c r="G20" s="49">
        <v>2.3307250950142744E-2</v>
      </c>
      <c r="H20" s="49">
        <v>2.6187922415890724E-2</v>
      </c>
      <c r="I20" s="49">
        <v>1.9117183363600226E-2</v>
      </c>
      <c r="J20" s="56">
        <v>2.4341264528692268E-2</v>
      </c>
      <c r="N20" s="6">
        <f t="shared" si="3"/>
        <v>0</v>
      </c>
      <c r="O20" s="6">
        <f t="shared" si="4"/>
        <v>0</v>
      </c>
      <c r="P20" s="6">
        <f t="shared" si="5"/>
        <v>0</v>
      </c>
    </row>
    <row r="21" spans="1:16" ht="12" customHeight="1">
      <c r="A21" s="24">
        <v>1862</v>
      </c>
      <c r="B21" s="53">
        <f t="shared" si="1"/>
        <v>7.2811590694403336E-2</v>
      </c>
      <c r="C21" s="49">
        <v>2.5503184131139521E-2</v>
      </c>
      <c r="D21" s="49">
        <v>1.9764967701633128E-2</v>
      </c>
      <c r="E21" s="49">
        <v>2.7543438861630687E-2</v>
      </c>
      <c r="F21" s="53">
        <f t="shared" si="2"/>
        <v>7.2811590694403322E-2</v>
      </c>
      <c r="G21" s="49">
        <v>2.7670954782286379E-2</v>
      </c>
      <c r="H21" s="49">
        <v>2.6523311496385104E-2</v>
      </c>
      <c r="I21" s="49">
        <v>1.8617324415731849E-2</v>
      </c>
      <c r="J21" s="56">
        <v>2.4348672997321647E-2</v>
      </c>
      <c r="N21" s="6">
        <f t="shared" si="3"/>
        <v>0</v>
      </c>
      <c r="O21" s="6">
        <f t="shared" si="4"/>
        <v>0</v>
      </c>
      <c r="P21" s="6">
        <f t="shared" si="5"/>
        <v>0</v>
      </c>
    </row>
    <row r="22" spans="1:16" ht="12" customHeight="1">
      <c r="A22" s="24">
        <v>1863</v>
      </c>
      <c r="B22" s="53">
        <f t="shared" si="1"/>
        <v>6.9376400717829079E-2</v>
      </c>
      <c r="C22" s="49">
        <v>2.4514629228914869E-2</v>
      </c>
      <c r="D22" s="49">
        <v>1.6915094167951263E-2</v>
      </c>
      <c r="E22" s="49">
        <v>2.7946677320962954E-2</v>
      </c>
      <c r="F22" s="53">
        <f t="shared" si="2"/>
        <v>6.9376400717829079E-2</v>
      </c>
      <c r="G22" s="49">
        <v>2.6108080128794339E-2</v>
      </c>
      <c r="H22" s="49">
        <v>2.537264125192689E-2</v>
      </c>
      <c r="I22" s="49">
        <v>1.7895679337107853E-2</v>
      </c>
      <c r="J22" s="56">
        <v>2.4409592970037221E-2</v>
      </c>
      <c r="N22" s="6">
        <f t="shared" si="3"/>
        <v>0</v>
      </c>
      <c r="O22" s="6">
        <f t="shared" si="4"/>
        <v>0</v>
      </c>
      <c r="P22" s="6">
        <f t="shared" si="5"/>
        <v>0</v>
      </c>
    </row>
    <row r="23" spans="1:16" ht="12" customHeight="1">
      <c r="A23" s="24">
        <v>1864</v>
      </c>
      <c r="B23" s="53">
        <f t="shared" si="1"/>
        <v>6.5425276886437428E-2</v>
      </c>
      <c r="C23" s="49">
        <v>2.3661944624389662E-2</v>
      </c>
      <c r="D23" s="49">
        <v>1.5143644559609386E-2</v>
      </c>
      <c r="E23" s="49">
        <v>2.6619687702438374E-2</v>
      </c>
      <c r="F23" s="53">
        <f t="shared" si="2"/>
        <v>6.5425276886437428E-2</v>
      </c>
      <c r="G23" s="49">
        <v>2.3780254347511614E-2</v>
      </c>
      <c r="H23" s="49">
        <v>2.4371802963121355E-2</v>
      </c>
      <c r="I23" s="49">
        <v>1.7273219575804452E-2</v>
      </c>
      <c r="J23" s="56">
        <v>2.4541382906926801E-2</v>
      </c>
      <c r="N23" s="6">
        <f t="shared" si="3"/>
        <v>0</v>
      </c>
      <c r="O23" s="6">
        <f t="shared" si="4"/>
        <v>0</v>
      </c>
      <c r="P23" s="6">
        <f t="shared" si="5"/>
        <v>0</v>
      </c>
    </row>
    <row r="24" spans="1:16" ht="12" customHeight="1">
      <c r="A24" s="24">
        <v>1865</v>
      </c>
      <c r="B24" s="53">
        <f t="shared" si="1"/>
        <v>6.4343537143134483E-2</v>
      </c>
      <c r="C24" s="49">
        <v>2.2816857142955491E-2</v>
      </c>
      <c r="D24" s="49">
        <v>1.5629547142924513E-2</v>
      </c>
      <c r="E24" s="49">
        <v>2.5897132857254482E-2</v>
      </c>
      <c r="F24" s="53">
        <f t="shared" si="2"/>
        <v>6.4343537143134497E-2</v>
      </c>
      <c r="G24" s="49">
        <v>2.3615447142958934E-2</v>
      </c>
      <c r="H24" s="49">
        <v>2.4071784285818045E-2</v>
      </c>
      <c r="I24" s="49">
        <v>1.665630571435751E-2</v>
      </c>
      <c r="J24" s="56">
        <v>2.4750943629725883E-2</v>
      </c>
      <c r="N24" s="6">
        <f t="shared" si="3"/>
        <v>0</v>
      </c>
      <c r="O24" s="6">
        <f t="shared" si="4"/>
        <v>0</v>
      </c>
      <c r="P24" s="6">
        <f t="shared" si="5"/>
        <v>0</v>
      </c>
    </row>
    <row r="25" spans="1:16" ht="12" customHeight="1">
      <c r="A25" s="24">
        <v>1866</v>
      </c>
      <c r="B25" s="53">
        <f t="shared" si="1"/>
        <v>6.6700906112604375E-2</v>
      </c>
      <c r="C25" s="49">
        <v>2.2270753293023166E-2</v>
      </c>
      <c r="D25" s="49">
        <v>1.5589527305116218E-2</v>
      </c>
      <c r="E25" s="49">
        <v>2.8840625514465E-2</v>
      </c>
      <c r="F25" s="53">
        <f t="shared" si="2"/>
        <v>6.6700906112604388E-2</v>
      </c>
      <c r="G25" s="49">
        <v>2.4609182388790601E-2</v>
      </c>
      <c r="H25" s="49">
        <v>2.5834073819906874E-2</v>
      </c>
      <c r="I25" s="49">
        <v>1.625764990390691E-2</v>
      </c>
      <c r="J25" s="56">
        <v>2.4932992582434706E-2</v>
      </c>
      <c r="N25" s="6">
        <f t="shared" si="3"/>
        <v>0</v>
      </c>
      <c r="O25" s="6">
        <f t="shared" si="4"/>
        <v>0</v>
      </c>
      <c r="P25" s="6">
        <f t="shared" si="5"/>
        <v>0</v>
      </c>
    </row>
    <row r="26" spans="1:16" ht="12" customHeight="1">
      <c r="A26" s="24">
        <v>1867</v>
      </c>
      <c r="B26" s="53">
        <f t="shared" si="1"/>
        <v>7.183492396036667E-2</v>
      </c>
      <c r="C26" s="49">
        <v>2.2589598729675052E-2</v>
      </c>
      <c r="D26" s="49">
        <v>2.28154947169718E-2</v>
      </c>
      <c r="E26" s="49">
        <v>2.6429830513719811E-2</v>
      </c>
      <c r="F26" s="53">
        <f t="shared" si="2"/>
        <v>7.183492396036667E-2</v>
      </c>
      <c r="G26" s="49">
        <v>2.8914686373984068E-2</v>
      </c>
      <c r="H26" s="49">
        <v>2.6429830513719808E-2</v>
      </c>
      <c r="I26" s="49">
        <v>1.6490407072662788E-2</v>
      </c>
      <c r="J26" s="56">
        <v>2.5020329017326579E-2</v>
      </c>
      <c r="N26" s="6">
        <f t="shared" si="3"/>
        <v>0</v>
      </c>
      <c r="O26" s="6">
        <f t="shared" si="4"/>
        <v>0</v>
      </c>
      <c r="P26" s="6">
        <f t="shared" si="5"/>
        <v>0</v>
      </c>
    </row>
    <row r="27" spans="1:16" ht="12" customHeight="1">
      <c r="A27" s="24">
        <v>1868</v>
      </c>
      <c r="B27" s="53">
        <f t="shared" si="1"/>
        <v>7.1786519113288455E-2</v>
      </c>
      <c r="C27" s="49">
        <v>2.2574377079650459E-2</v>
      </c>
      <c r="D27" s="49">
        <v>2.2235761423455701E-2</v>
      </c>
      <c r="E27" s="49">
        <v>2.6976380610182302E-2</v>
      </c>
      <c r="F27" s="53">
        <f t="shared" si="2"/>
        <v>7.1786519113288455E-2</v>
      </c>
      <c r="G27" s="49">
        <v>2.8330843234961326E-2</v>
      </c>
      <c r="H27" s="49">
        <v>2.6976380610182298E-2</v>
      </c>
      <c r="I27" s="49">
        <v>1.6479295268144834E-2</v>
      </c>
      <c r="J27" s="56">
        <v>2.5068939583855605E-2</v>
      </c>
      <c r="N27" s="6">
        <f t="shared" si="3"/>
        <v>0</v>
      </c>
      <c r="O27" s="6">
        <f t="shared" si="4"/>
        <v>0</v>
      </c>
      <c r="P27" s="6">
        <f t="shared" si="5"/>
        <v>0</v>
      </c>
    </row>
    <row r="28" spans="1:16" ht="12" customHeight="1">
      <c r="A28" s="41">
        <v>1869</v>
      </c>
      <c r="B28" s="55">
        <f t="shared" si="1"/>
        <v>6.6912171481208205E-2</v>
      </c>
      <c r="C28" s="54">
        <v>2.18310510542278E-2</v>
      </c>
      <c r="D28" s="54">
        <v>1.9429635438262743E-2</v>
      </c>
      <c r="E28" s="54">
        <v>2.5651484988717672E-2</v>
      </c>
      <c r="F28" s="55">
        <f t="shared" si="2"/>
        <v>6.6912171481208219E-2</v>
      </c>
      <c r="G28" s="54">
        <v>2.532401922290425E-2</v>
      </c>
      <c r="H28" s="54">
        <v>2.5651484988717665E-2</v>
      </c>
      <c r="I28" s="54">
        <v>1.5936667269586296E-2</v>
      </c>
      <c r="J28" s="57">
        <v>2.5143000817147522E-2</v>
      </c>
      <c r="N28" s="6">
        <f t="shared" si="3"/>
        <v>0</v>
      </c>
      <c r="O28" s="6">
        <f t="shared" si="4"/>
        <v>0</v>
      </c>
      <c r="P28" s="6">
        <f t="shared" si="5"/>
        <v>0</v>
      </c>
    </row>
    <row r="29" spans="1:16" ht="12" customHeight="1">
      <c r="A29" s="24">
        <v>1870</v>
      </c>
      <c r="B29" s="53">
        <f t="shared" si="1"/>
        <v>6.4381778741865514E-2</v>
      </c>
      <c r="C29" s="49">
        <v>2.0245842371655821E-2</v>
      </c>
      <c r="D29" s="49">
        <v>2.0144613159797538E-2</v>
      </c>
      <c r="E29" s="49">
        <v>2.3991323210412148E-2</v>
      </c>
      <c r="F29" s="53">
        <f t="shared" si="2"/>
        <v>6.43817787418655E-2</v>
      </c>
      <c r="G29" s="49">
        <v>2.601590744757773E-2</v>
      </c>
      <c r="H29" s="49">
        <v>2.358640636297903E-2</v>
      </c>
      <c r="I29" s="49">
        <v>1.4779464931308748E-2</v>
      </c>
      <c r="J29" s="56">
        <v>2.5310048089091371E-2</v>
      </c>
      <c r="N29" s="6">
        <f t="shared" si="3"/>
        <v>0</v>
      </c>
      <c r="O29" s="6">
        <f t="shared" si="4"/>
        <v>0</v>
      </c>
      <c r="P29" s="6">
        <f t="shared" si="5"/>
        <v>0</v>
      </c>
    </row>
    <row r="30" spans="1:16" ht="12" customHeight="1">
      <c r="A30" s="24">
        <v>1871</v>
      </c>
      <c r="B30" s="53">
        <f t="shared" si="1"/>
        <v>6.3452015589990751E-2</v>
      </c>
      <c r="C30" s="49">
        <v>1.882849127299429E-2</v>
      </c>
      <c r="D30" s="49">
        <v>2.1558622507578461E-2</v>
      </c>
      <c r="E30" s="49">
        <v>2.3064901809418E-2</v>
      </c>
      <c r="F30" s="53">
        <f t="shared" si="2"/>
        <v>6.3452015589990751E-2</v>
      </c>
      <c r="G30" s="49">
        <v>2.6736457607651892E-2</v>
      </c>
      <c r="H30" s="49">
        <v>2.2970759353053032E-2</v>
      </c>
      <c r="I30" s="49">
        <v>1.3744798629285833E-2</v>
      </c>
      <c r="J30" s="56">
        <v>2.5453388482341709E-2</v>
      </c>
      <c r="N30" s="6">
        <f t="shared" si="3"/>
        <v>0</v>
      </c>
      <c r="O30" s="6">
        <f t="shared" si="4"/>
        <v>0</v>
      </c>
      <c r="P30" s="6">
        <f t="shared" si="5"/>
        <v>0</v>
      </c>
    </row>
    <row r="31" spans="1:16" ht="12" customHeight="1">
      <c r="A31" s="24">
        <v>1872</v>
      </c>
      <c r="B31" s="53">
        <f t="shared" si="1"/>
        <v>6.1018670702573774E-2</v>
      </c>
      <c r="C31" s="49">
        <v>1.7686571218137326E-2</v>
      </c>
      <c r="D31" s="49">
        <v>1.9366795483860368E-2</v>
      </c>
      <c r="E31" s="49">
        <v>2.3965304000576077E-2</v>
      </c>
      <c r="F31" s="53">
        <f t="shared" si="2"/>
        <v>6.101867070257376E-2</v>
      </c>
      <c r="G31" s="49">
        <v>2.5557095410208432E-2</v>
      </c>
      <c r="H31" s="49">
        <v>2.2550378303125087E-2</v>
      </c>
      <c r="I31" s="49">
        <v>1.2911196989240247E-2</v>
      </c>
      <c r="J31" s="56">
        <v>2.5613113914324137E-2</v>
      </c>
      <c r="N31" s="6">
        <f t="shared" si="3"/>
        <v>0</v>
      </c>
      <c r="O31" s="6">
        <f t="shared" si="4"/>
        <v>0</v>
      </c>
      <c r="P31" s="6">
        <f t="shared" si="5"/>
        <v>0</v>
      </c>
    </row>
    <row r="32" spans="1:16" ht="12" customHeight="1">
      <c r="A32" s="24">
        <v>1873</v>
      </c>
      <c r="B32" s="53">
        <f t="shared" si="1"/>
        <v>5.6909390522793632E-2</v>
      </c>
      <c r="C32" s="49">
        <v>1.6567508158018524E-2</v>
      </c>
      <c r="D32" s="49">
        <v>1.8141421433030283E-2</v>
      </c>
      <c r="E32" s="49">
        <v>2.2200460931744825E-2</v>
      </c>
      <c r="F32" s="53">
        <f t="shared" si="2"/>
        <v>5.6909390522793639E-2</v>
      </c>
      <c r="G32" s="49">
        <v>2.3608699125176397E-2</v>
      </c>
      <c r="H32" s="49">
        <v>2.1206410442263714E-2</v>
      </c>
      <c r="I32" s="49">
        <v>1.2094280955353523E-2</v>
      </c>
      <c r="J32" s="56">
        <v>2.5828113901982305E-2</v>
      </c>
      <c r="N32" s="6">
        <f t="shared" si="3"/>
        <v>0</v>
      </c>
      <c r="O32" s="6">
        <f t="shared" si="4"/>
        <v>0</v>
      </c>
      <c r="P32" s="6">
        <f t="shared" si="5"/>
        <v>0</v>
      </c>
    </row>
    <row r="33" spans="1:16" ht="12" customHeight="1">
      <c r="A33" s="24">
        <v>1874</v>
      </c>
      <c r="B33" s="53">
        <f t="shared" si="1"/>
        <v>5.5935589321387501E-2</v>
      </c>
      <c r="C33" s="49">
        <v>1.6950178582238636E-2</v>
      </c>
      <c r="D33" s="49">
        <v>1.8306192868817728E-2</v>
      </c>
      <c r="E33" s="49">
        <v>2.0679217870331133E-2</v>
      </c>
      <c r="F33" s="53">
        <f t="shared" si="2"/>
        <v>5.5935589321387508E-2</v>
      </c>
      <c r="G33" s="49">
        <v>2.1272474120709491E-2</v>
      </c>
      <c r="H33" s="49">
        <v>2.2289484835643806E-2</v>
      </c>
      <c r="I33" s="49">
        <v>1.2373630365034204E-2</v>
      </c>
      <c r="J33" s="56">
        <v>2.5999350016249593E-2</v>
      </c>
      <c r="N33" s="6">
        <f t="shared" si="3"/>
        <v>0</v>
      </c>
      <c r="O33" s="6">
        <f t="shared" si="4"/>
        <v>0</v>
      </c>
      <c r="P33" s="6">
        <f t="shared" si="5"/>
        <v>0</v>
      </c>
    </row>
    <row r="34" spans="1:16" ht="12" customHeight="1">
      <c r="A34" s="24">
        <v>1875</v>
      </c>
      <c r="B34" s="53">
        <f t="shared" si="1"/>
        <v>5.8486364089543705E-2</v>
      </c>
      <c r="C34" s="49">
        <v>1.7126314521096257E-2</v>
      </c>
      <c r="D34" s="49">
        <v>1.9866524844471656E-2</v>
      </c>
      <c r="E34" s="49">
        <v>2.1493524723975799E-2</v>
      </c>
      <c r="F34" s="53">
        <f t="shared" si="2"/>
        <v>5.8486364089543719E-2</v>
      </c>
      <c r="G34" s="49">
        <v>2.2606735167847058E-2</v>
      </c>
      <c r="H34" s="49">
        <v>2.3377419321296392E-2</v>
      </c>
      <c r="I34" s="49">
        <v>1.2502209600400268E-2</v>
      </c>
      <c r="J34" s="42">
        <v>2.6029804125723956E-2</v>
      </c>
      <c r="N34" s="6">
        <f t="shared" si="3"/>
        <v>0</v>
      </c>
      <c r="O34" s="6">
        <f t="shared" si="4"/>
        <v>0</v>
      </c>
      <c r="P34" s="6">
        <f t="shared" si="5"/>
        <v>0</v>
      </c>
    </row>
    <row r="35" spans="1:16" ht="12" customHeight="1">
      <c r="A35" s="24">
        <v>1876</v>
      </c>
      <c r="B35" s="53">
        <f t="shared" si="1"/>
        <v>6.2956346797551133E-2</v>
      </c>
      <c r="C35" s="49">
        <v>1.7343346225220695E-2</v>
      </c>
      <c r="D35" s="49">
        <v>2.4193967984182871E-2</v>
      </c>
      <c r="E35" s="49">
        <v>2.1419032588147556E-2</v>
      </c>
      <c r="F35" s="53">
        <f t="shared" si="2"/>
        <v>6.2956346797551133E-2</v>
      </c>
      <c r="G35" s="49">
        <v>2.6275169531209355E-2</v>
      </c>
      <c r="H35" s="49">
        <v>2.4020534521930665E-2</v>
      </c>
      <c r="I35" s="49">
        <v>1.2660642744411109E-2</v>
      </c>
      <c r="J35" s="42">
        <v>2.6006111436187501E-2</v>
      </c>
      <c r="N35" s="6">
        <f t="shared" si="3"/>
        <v>0</v>
      </c>
      <c r="O35" s="6">
        <f t="shared" si="4"/>
        <v>0</v>
      </c>
      <c r="P35" s="6">
        <f t="shared" si="5"/>
        <v>0</v>
      </c>
    </row>
    <row r="36" spans="1:16" ht="12" customHeight="1">
      <c r="A36" s="24">
        <v>1877</v>
      </c>
      <c r="B36" s="53">
        <f t="shared" si="1"/>
        <v>6.1946748014159246E-2</v>
      </c>
      <c r="C36" s="49">
        <v>1.7474400003994146E-2</v>
      </c>
      <c r="D36" s="49">
        <v>2.140614000489283E-2</v>
      </c>
      <c r="E36" s="49">
        <v>2.3066208005272267E-2</v>
      </c>
      <c r="F36" s="53">
        <f t="shared" si="2"/>
        <v>6.1946748014159253E-2</v>
      </c>
      <c r="G36" s="49">
        <v>2.4813648005671686E-2</v>
      </c>
      <c r="H36" s="49">
        <v>2.4376788005571835E-2</v>
      </c>
      <c r="I36" s="49">
        <v>1.2756312002915727E-2</v>
      </c>
      <c r="J36" s="42">
        <v>2.5980774227071967E-2</v>
      </c>
      <c r="N36" s="6">
        <f t="shared" si="3"/>
        <v>0</v>
      </c>
      <c r="O36" s="6">
        <f t="shared" si="4"/>
        <v>0</v>
      </c>
      <c r="P36" s="6">
        <f t="shared" si="5"/>
        <v>0</v>
      </c>
    </row>
    <row r="37" spans="1:16" ht="12" customHeight="1">
      <c r="A37" s="24">
        <v>1878</v>
      </c>
      <c r="B37" s="53">
        <f t="shared" si="1"/>
        <v>6.4251181682572212E-2</v>
      </c>
      <c r="C37" s="49">
        <v>1.797235851260761E-2</v>
      </c>
      <c r="D37" s="49">
        <v>2.0578350496935714E-2</v>
      </c>
      <c r="E37" s="49">
        <v>2.5700472673028885E-2</v>
      </c>
      <c r="F37" s="53">
        <f t="shared" si="2"/>
        <v>6.4251181682572212E-2</v>
      </c>
      <c r="G37" s="49">
        <v>2.588019625815496E-2</v>
      </c>
      <c r="H37" s="49">
        <v>2.5251163710213693E-2</v>
      </c>
      <c r="I37" s="49">
        <v>1.3119821714203556E-2</v>
      </c>
      <c r="J37" s="42">
        <v>2.5928566798470217E-2</v>
      </c>
      <c r="N37" s="6">
        <f t="shared" si="3"/>
        <v>0</v>
      </c>
      <c r="O37" s="6">
        <f t="shared" si="4"/>
        <v>0</v>
      </c>
      <c r="P37" s="6">
        <f t="shared" si="5"/>
        <v>0</v>
      </c>
    </row>
    <row r="38" spans="1:16" ht="12" customHeight="1">
      <c r="A38" s="41">
        <v>1879</v>
      </c>
      <c r="B38" s="55">
        <f t="shared" si="1"/>
        <v>7.3918362763427725E-2</v>
      </c>
      <c r="C38" s="54">
        <v>1.8387652428713368E-2</v>
      </c>
      <c r="D38" s="54">
        <v>2.8776676050936423E-2</v>
      </c>
      <c r="E38" s="54">
        <v>2.6754034283777942E-2</v>
      </c>
      <c r="F38" s="55">
        <f t="shared" si="2"/>
        <v>7.3918362763427739E-2</v>
      </c>
      <c r="G38" s="54">
        <v>3.3649403944545464E-2</v>
      </c>
      <c r="H38" s="54">
        <v>2.6845972545921516E-2</v>
      </c>
      <c r="I38" s="54">
        <v>1.3422986272960758E-2</v>
      </c>
      <c r="J38" s="37">
        <v>2.5933609958506222E-2</v>
      </c>
      <c r="N38" s="6">
        <f t="shared" si="3"/>
        <v>0</v>
      </c>
      <c r="O38" s="6">
        <f t="shared" si="4"/>
        <v>0</v>
      </c>
      <c r="P38" s="6">
        <f t="shared" si="5"/>
        <v>0</v>
      </c>
    </row>
    <row r="39" spans="1:16" ht="12" customHeight="1">
      <c r="A39" s="24">
        <v>1880</v>
      </c>
      <c r="B39" s="53">
        <f t="shared" si="1"/>
        <v>6.5863007470367954E-2</v>
      </c>
      <c r="C39" s="49">
        <v>1.7681344287347103E-2</v>
      </c>
      <c r="D39" s="49">
        <v>2.360459462360838E-2</v>
      </c>
      <c r="E39" s="49">
        <v>2.4577068559412472E-2</v>
      </c>
      <c r="F39" s="53">
        <f t="shared" si="2"/>
        <v>6.5863007470367954E-2</v>
      </c>
      <c r="G39" s="49">
        <v>2.917421807412272E-2</v>
      </c>
      <c r="H39" s="49">
        <v>2.3781408066481852E-2</v>
      </c>
      <c r="I39" s="49">
        <v>1.2907381329763384E-2</v>
      </c>
      <c r="J39" s="42">
        <v>2.6045057950253934E-2</v>
      </c>
      <c r="N39" s="6">
        <f t="shared" si="3"/>
        <v>0</v>
      </c>
      <c r="O39" s="6">
        <f t="shared" si="4"/>
        <v>0</v>
      </c>
      <c r="P39" s="6">
        <f t="shared" si="5"/>
        <v>0</v>
      </c>
    </row>
    <row r="40" spans="1:16" ht="12" customHeight="1">
      <c r="A40" s="24">
        <v>1881</v>
      </c>
      <c r="B40" s="53">
        <f t="shared" si="1"/>
        <v>6.1921503954166873E-2</v>
      </c>
      <c r="C40" s="49">
        <v>1.7058265552112088E-2</v>
      </c>
      <c r="D40" s="49">
        <v>2.0043462023731702E-2</v>
      </c>
      <c r="E40" s="49">
        <v>2.4819776378323079E-2</v>
      </c>
      <c r="F40" s="53">
        <f t="shared" si="2"/>
        <v>6.1921503954166873E-2</v>
      </c>
      <c r="G40" s="49">
        <v>2.7037350900097658E-2</v>
      </c>
      <c r="H40" s="49">
        <v>2.2431619201027396E-2</v>
      </c>
      <c r="I40" s="49">
        <v>1.2452533853041823E-2</v>
      </c>
      <c r="J40" s="42">
        <v>2.6227788341748087E-2</v>
      </c>
      <c r="N40" s="6">
        <f t="shared" si="3"/>
        <v>0</v>
      </c>
      <c r="O40" s="6">
        <f t="shared" si="4"/>
        <v>0</v>
      </c>
      <c r="P40" s="6">
        <f t="shared" si="5"/>
        <v>0</v>
      </c>
    </row>
    <row r="41" spans="1:16" ht="12" customHeight="1">
      <c r="A41" s="24">
        <v>1882</v>
      </c>
      <c r="B41" s="53">
        <f t="shared" si="1"/>
        <v>5.7735049422472998E-2</v>
      </c>
      <c r="C41" s="49">
        <v>1.6472196696853927E-2</v>
      </c>
      <c r="D41" s="49">
        <v>1.7295806531696621E-2</v>
      </c>
      <c r="E41" s="49">
        <v>2.3967046193922457E-2</v>
      </c>
      <c r="F41" s="53">
        <f t="shared" si="2"/>
        <v>5.7735049422473012E-2</v>
      </c>
      <c r="G41" s="49">
        <v>2.4296490127859539E-2</v>
      </c>
      <c r="H41" s="49">
        <v>2.1413855705910104E-2</v>
      </c>
      <c r="I41" s="49">
        <v>1.2024703588703365E-2</v>
      </c>
      <c r="J41" s="42">
        <v>2.6423569824283264E-2</v>
      </c>
      <c r="N41" s="6">
        <f t="shared" si="3"/>
        <v>0</v>
      </c>
      <c r="O41" s="6">
        <f t="shared" si="4"/>
        <v>0</v>
      </c>
      <c r="P41" s="6">
        <f t="shared" si="5"/>
        <v>0</v>
      </c>
    </row>
    <row r="42" spans="1:16" ht="12" customHeight="1">
      <c r="A42" s="24">
        <v>1883</v>
      </c>
      <c r="B42" s="53">
        <f t="shared" si="1"/>
        <v>5.8341598393105695E-2</v>
      </c>
      <c r="C42" s="49">
        <v>1.6669028112315912E-2</v>
      </c>
      <c r="D42" s="49">
        <v>1.7752514939616448E-2</v>
      </c>
      <c r="E42" s="49">
        <v>2.3920055341173335E-2</v>
      </c>
      <c r="F42" s="53">
        <f t="shared" si="2"/>
        <v>5.8341598393105695E-2</v>
      </c>
      <c r="G42" s="49">
        <v>2.483685188735071E-2</v>
      </c>
      <c r="H42" s="49">
        <v>2.133635598376437E-2</v>
      </c>
      <c r="I42" s="49">
        <v>1.2168390521990615E-2</v>
      </c>
      <c r="J42" s="42">
        <v>2.6675558519506499E-2</v>
      </c>
      <c r="N42" s="6">
        <f t="shared" si="3"/>
        <v>0</v>
      </c>
      <c r="O42" s="6">
        <f t="shared" si="4"/>
        <v>0</v>
      </c>
      <c r="P42" s="6">
        <f t="shared" si="5"/>
        <v>0</v>
      </c>
    </row>
    <row r="43" spans="1:16" ht="12" customHeight="1">
      <c r="A43" s="24">
        <v>1884</v>
      </c>
      <c r="B43" s="53">
        <f t="shared" ref="B43:B71" si="6">C43+D43+E43</f>
        <v>6.0892289823386743E-2</v>
      </c>
      <c r="C43" s="49">
        <v>1.7080586205718583E-2</v>
      </c>
      <c r="D43" s="49">
        <v>1.8788644826290442E-2</v>
      </c>
      <c r="E43" s="49">
        <v>2.5023058791377721E-2</v>
      </c>
      <c r="F43" s="53">
        <f t="shared" ref="F43:F71" si="7">G43+H43+I43</f>
        <v>6.0892289823386743E-2</v>
      </c>
      <c r="G43" s="49">
        <v>2.6731117411949581E-2</v>
      </c>
      <c r="H43" s="49">
        <v>2.1692344481262598E-2</v>
      </c>
      <c r="I43" s="49">
        <v>1.2468827930174564E-2</v>
      </c>
      <c r="J43" s="42">
        <v>2.6926960619320095E-2</v>
      </c>
      <c r="N43" s="6">
        <f t="shared" ref="N43:N74" si="8">F43-B43</f>
        <v>0</v>
      </c>
      <c r="O43" s="6">
        <f t="shared" ref="O43:O74" si="9">B43-C43-D43-E43</f>
        <v>0</v>
      </c>
      <c r="P43" s="6">
        <f t="shared" ref="P43:P74" si="10">F43-G43-H43-I43</f>
        <v>0</v>
      </c>
    </row>
    <row r="44" spans="1:16" ht="12" customHeight="1">
      <c r="A44" s="24">
        <v>1885</v>
      </c>
      <c r="B44" s="53">
        <f t="shared" si="6"/>
        <v>6.3077972345210787E-2</v>
      </c>
      <c r="C44" s="49">
        <v>1.7329113281651317E-2</v>
      </c>
      <c r="D44" s="49">
        <v>1.9928480273899013E-2</v>
      </c>
      <c r="E44" s="49">
        <v>2.5820378789660457E-2</v>
      </c>
      <c r="F44" s="53">
        <f t="shared" si="7"/>
        <v>6.3077972345210787E-2</v>
      </c>
      <c r="G44" s="49">
        <v>2.9026264746765954E-2</v>
      </c>
      <c r="H44" s="49">
        <v>2.1401454902839373E-2</v>
      </c>
      <c r="I44" s="49">
        <v>1.2650252695605459E-2</v>
      </c>
      <c r="J44" s="42">
        <v>2.6992374654160198E-2</v>
      </c>
      <c r="N44" s="6">
        <f t="shared" si="8"/>
        <v>0</v>
      </c>
      <c r="O44" s="6">
        <f t="shared" si="9"/>
        <v>0</v>
      </c>
      <c r="P44" s="6">
        <f t="shared" si="10"/>
        <v>0</v>
      </c>
    </row>
    <row r="45" spans="1:16" ht="12" customHeight="1">
      <c r="A45" s="24">
        <v>1886</v>
      </c>
      <c r="B45" s="53">
        <f t="shared" si="6"/>
        <v>5.8174979905670388E-2</v>
      </c>
      <c r="C45" s="49">
        <v>1.6985395592896465E-2</v>
      </c>
      <c r="D45" s="49">
        <v>1.6815541636967499E-2</v>
      </c>
      <c r="E45" s="49">
        <v>2.4374042675806427E-2</v>
      </c>
      <c r="F45" s="53">
        <f t="shared" si="7"/>
        <v>5.8174979905670388E-2</v>
      </c>
      <c r="G45" s="49">
        <v>2.4798677565628837E-2</v>
      </c>
      <c r="H45" s="49">
        <v>2.0976963557227134E-2</v>
      </c>
      <c r="I45" s="49">
        <v>1.2399338782814419E-2</v>
      </c>
      <c r="J45" s="42">
        <v>2.7059937762143146E-2</v>
      </c>
      <c r="N45" s="6">
        <f t="shared" si="8"/>
        <v>0</v>
      </c>
      <c r="O45" s="6">
        <f t="shared" si="9"/>
        <v>0</v>
      </c>
      <c r="P45" s="6">
        <f t="shared" si="10"/>
        <v>0</v>
      </c>
    </row>
    <row r="46" spans="1:16" ht="12" customHeight="1">
      <c r="A46" s="24">
        <v>1887</v>
      </c>
      <c r="B46" s="53">
        <f t="shared" si="6"/>
        <v>5.5914885119318358E-2</v>
      </c>
      <c r="C46" s="49">
        <v>1.634938161383578E-2</v>
      </c>
      <c r="D46" s="49">
        <v>1.6758116154181678E-2</v>
      </c>
      <c r="E46" s="49">
        <v>2.2807387351300907E-2</v>
      </c>
      <c r="F46" s="53">
        <f t="shared" si="7"/>
        <v>5.5914885119318372E-2</v>
      </c>
      <c r="G46" s="49">
        <v>2.4033590972338599E-2</v>
      </c>
      <c r="H46" s="49">
        <v>1.9946245568879653E-2</v>
      </c>
      <c r="I46" s="49">
        <v>1.193504857810012E-2</v>
      </c>
      <c r="J46" s="42">
        <v>2.7762354247640196E-2</v>
      </c>
      <c r="N46" s="6">
        <f t="shared" si="8"/>
        <v>0</v>
      </c>
      <c r="O46" s="6">
        <f t="shared" si="9"/>
        <v>0</v>
      </c>
      <c r="P46" s="6">
        <f t="shared" si="10"/>
        <v>0</v>
      </c>
    </row>
    <row r="47" spans="1:16" ht="12" customHeight="1">
      <c r="A47" s="24">
        <v>1888</v>
      </c>
      <c r="B47" s="53">
        <f t="shared" si="6"/>
        <v>5.3692262026578369E-2</v>
      </c>
      <c r="C47" s="49">
        <v>1.5362592854528864E-2</v>
      </c>
      <c r="D47" s="49">
        <v>1.4901715068892997E-2</v>
      </c>
      <c r="E47" s="49">
        <v>2.3427954103156512E-2</v>
      </c>
      <c r="F47" s="53">
        <f t="shared" si="7"/>
        <v>5.3692262026578383E-2</v>
      </c>
      <c r="G47" s="49">
        <v>2.3812018924519739E-2</v>
      </c>
      <c r="H47" s="49">
        <v>1.866555031825257E-2</v>
      </c>
      <c r="I47" s="49">
        <v>1.121469278380607E-2</v>
      </c>
      <c r="J47" s="42">
        <v>2.8526601055484237E-2</v>
      </c>
      <c r="N47" s="6">
        <f t="shared" si="8"/>
        <v>0</v>
      </c>
      <c r="O47" s="6">
        <f t="shared" si="9"/>
        <v>0</v>
      </c>
      <c r="P47" s="6">
        <f t="shared" si="10"/>
        <v>0</v>
      </c>
    </row>
    <row r="48" spans="1:16" ht="12" customHeight="1">
      <c r="A48" s="41">
        <v>1889</v>
      </c>
      <c r="B48" s="55">
        <f t="shared" si="6"/>
        <v>5.1455877484635204E-2</v>
      </c>
      <c r="C48" s="54">
        <v>1.4393252443254602E-2</v>
      </c>
      <c r="D48" s="54">
        <v>1.4753083754335967E-2</v>
      </c>
      <c r="E48" s="54">
        <v>2.2309541287044633E-2</v>
      </c>
      <c r="F48" s="55">
        <f t="shared" si="7"/>
        <v>5.1455877484635204E-2</v>
      </c>
      <c r="G48" s="54">
        <v>2.3389035220288731E-2</v>
      </c>
      <c r="H48" s="54">
        <v>1.7559767980770614E-2</v>
      </c>
      <c r="I48" s="54">
        <v>1.0507074283575859E-2</v>
      </c>
      <c r="J48" s="37">
        <v>2.8845460445662361E-2</v>
      </c>
      <c r="N48" s="6">
        <f t="shared" si="8"/>
        <v>0</v>
      </c>
      <c r="O48" s="6">
        <f t="shared" si="9"/>
        <v>0</v>
      </c>
      <c r="P48" s="6">
        <f t="shared" si="10"/>
        <v>0</v>
      </c>
    </row>
    <row r="49" spans="1:16" ht="12" customHeight="1">
      <c r="A49" s="24">
        <v>1890</v>
      </c>
      <c r="B49" s="53">
        <f t="shared" si="6"/>
        <v>5.1090781140042216E-2</v>
      </c>
      <c r="C49" s="49">
        <v>1.4074595355383532E-2</v>
      </c>
      <c r="D49" s="49">
        <v>1.4637579169598874E-2</v>
      </c>
      <c r="E49" s="49">
        <v>2.2378606615059811E-2</v>
      </c>
      <c r="F49" s="53">
        <f t="shared" si="7"/>
        <v>5.109078114004223E-2</v>
      </c>
      <c r="G49" s="49">
        <v>2.3504574243490499E-2</v>
      </c>
      <c r="H49" s="49">
        <v>1.7311752287121746E-2</v>
      </c>
      <c r="I49" s="49">
        <v>1.0274454609429979E-2</v>
      </c>
      <c r="J49" s="42">
        <v>2.9141774734081305E-2</v>
      </c>
      <c r="N49" s="6">
        <f t="shared" si="8"/>
        <v>0</v>
      </c>
      <c r="O49" s="6">
        <f t="shared" si="9"/>
        <v>0</v>
      </c>
      <c r="P49" s="6">
        <f t="shared" si="10"/>
        <v>0</v>
      </c>
    </row>
    <row r="50" spans="1:16" ht="12" customHeight="1">
      <c r="A50" s="24">
        <v>1891</v>
      </c>
      <c r="B50" s="53">
        <f t="shared" si="6"/>
        <v>5.5778894472361812E-2</v>
      </c>
      <c r="C50" s="49">
        <v>1.4357501794687724E-2</v>
      </c>
      <c r="D50" s="49">
        <v>1.6798277099784636E-2</v>
      </c>
      <c r="E50" s="49">
        <v>2.4623115577889449E-2</v>
      </c>
      <c r="F50" s="53">
        <f t="shared" si="7"/>
        <v>5.5778894472361812E-2</v>
      </c>
      <c r="G50" s="49">
        <v>2.7279253409906678E-2</v>
      </c>
      <c r="H50" s="49">
        <v>1.8018664752333095E-2</v>
      </c>
      <c r="I50" s="49">
        <v>1.0480976310122039E-2</v>
      </c>
      <c r="J50" s="42">
        <v>2.9398794649419375E-2</v>
      </c>
      <c r="N50" s="6">
        <f t="shared" si="8"/>
        <v>0</v>
      </c>
      <c r="O50" s="6">
        <f t="shared" si="9"/>
        <v>0</v>
      </c>
      <c r="P50" s="6">
        <f t="shared" si="10"/>
        <v>0</v>
      </c>
    </row>
    <row r="51" spans="1:16" ht="12" customHeight="1">
      <c r="A51" s="24">
        <v>1892</v>
      </c>
      <c r="B51" s="53">
        <f t="shared" si="6"/>
        <v>5.6190476190476193E-2</v>
      </c>
      <c r="C51" s="49">
        <v>1.4652014652014652E-2</v>
      </c>
      <c r="D51" s="49">
        <v>1.7802197802197803E-2</v>
      </c>
      <c r="E51" s="49">
        <v>2.3736263736263741E-2</v>
      </c>
      <c r="F51" s="53">
        <f t="shared" si="7"/>
        <v>5.6190476190476193E-2</v>
      </c>
      <c r="G51" s="49">
        <v>2.6520146520146521E-2</v>
      </c>
      <c r="H51" s="49">
        <v>1.8974358974358972E-2</v>
      </c>
      <c r="I51" s="49">
        <v>1.0695970695970695E-2</v>
      </c>
      <c r="J51" s="42">
        <v>2.966918854769322E-2</v>
      </c>
      <c r="N51" s="6">
        <f t="shared" si="8"/>
        <v>0</v>
      </c>
      <c r="O51" s="6">
        <f t="shared" si="9"/>
        <v>0</v>
      </c>
      <c r="P51" s="6">
        <f t="shared" si="10"/>
        <v>0</v>
      </c>
    </row>
    <row r="52" spans="1:16" ht="12" customHeight="1">
      <c r="A52" s="24">
        <v>1893</v>
      </c>
      <c r="B52" s="53">
        <f t="shared" si="6"/>
        <v>5.5758017492711365E-2</v>
      </c>
      <c r="C52" s="49">
        <v>1.4577259475218658E-2</v>
      </c>
      <c r="D52" s="49">
        <v>1.793002915451895E-2</v>
      </c>
      <c r="E52" s="49">
        <v>2.325072886297376E-2</v>
      </c>
      <c r="F52" s="53">
        <f t="shared" si="7"/>
        <v>5.5758017492711372E-2</v>
      </c>
      <c r="G52" s="49">
        <v>2.6239067055393587E-2</v>
      </c>
      <c r="H52" s="49">
        <v>1.8877551020408161E-2</v>
      </c>
      <c r="I52" s="49">
        <v>1.0641399416909621E-2</v>
      </c>
      <c r="J52" s="42">
        <v>2.9886431560071723E-2</v>
      </c>
      <c r="N52" s="6">
        <f t="shared" si="8"/>
        <v>0</v>
      </c>
      <c r="O52" s="6">
        <f t="shared" si="9"/>
        <v>0</v>
      </c>
      <c r="P52" s="6">
        <f t="shared" si="10"/>
        <v>0</v>
      </c>
    </row>
    <row r="53" spans="1:16" ht="12" customHeight="1">
      <c r="A53" s="24">
        <v>1894</v>
      </c>
      <c r="B53" s="53">
        <f t="shared" si="6"/>
        <v>5.4986338797814206E-2</v>
      </c>
      <c r="C53" s="49">
        <v>1.3661202185792349E-2</v>
      </c>
      <c r="D53" s="49">
        <v>2.1789617486338796E-2</v>
      </c>
      <c r="E53" s="49">
        <v>1.9535519125683062E-2</v>
      </c>
      <c r="F53" s="53">
        <f t="shared" si="7"/>
        <v>5.4986338797814206E-2</v>
      </c>
      <c r="G53" s="49">
        <v>2.7732240437158471E-2</v>
      </c>
      <c r="H53" s="49">
        <v>1.7281420765027321E-2</v>
      </c>
      <c r="I53" s="49">
        <v>9.9726775956284156E-3</v>
      </c>
      <c r="J53" s="42">
        <v>3.0159089195506295E-2</v>
      </c>
      <c r="N53" s="6">
        <f t="shared" si="8"/>
        <v>0</v>
      </c>
      <c r="O53" s="6">
        <f t="shared" si="9"/>
        <v>0</v>
      </c>
      <c r="P53" s="6">
        <f t="shared" si="10"/>
        <v>0</v>
      </c>
    </row>
    <row r="54" spans="1:16" ht="12" customHeight="1">
      <c r="A54" s="24">
        <v>1895</v>
      </c>
      <c r="B54" s="53">
        <f t="shared" si="6"/>
        <v>5.8988015978695074E-2</v>
      </c>
      <c r="C54" s="49">
        <v>1.3315579227696406E-2</v>
      </c>
      <c r="D54" s="49">
        <v>2.4234354194407458E-2</v>
      </c>
      <c r="E54" s="49">
        <v>2.1438082556591211E-2</v>
      </c>
      <c r="F54" s="53">
        <f t="shared" si="7"/>
        <v>5.8988015978695088E-2</v>
      </c>
      <c r="G54" s="49">
        <v>3.2090545938748341E-2</v>
      </c>
      <c r="H54" s="49">
        <v>1.7177097203728366E-2</v>
      </c>
      <c r="I54" s="49">
        <v>9.7203728362183772E-3</v>
      </c>
      <c r="J54" s="42">
        <v>3.0504079920689389E-2</v>
      </c>
      <c r="N54" s="6">
        <f t="shared" si="8"/>
        <v>0</v>
      </c>
      <c r="O54" s="6">
        <f t="shared" si="9"/>
        <v>0</v>
      </c>
      <c r="P54" s="6">
        <f t="shared" si="10"/>
        <v>0</v>
      </c>
    </row>
    <row r="55" spans="1:16" ht="12" customHeight="1">
      <c r="A55" s="24">
        <v>1896</v>
      </c>
      <c r="B55" s="53">
        <f t="shared" si="6"/>
        <v>6.543450064850842E-2</v>
      </c>
      <c r="C55" s="49">
        <v>1.2970168612191959E-2</v>
      </c>
      <c r="D55" s="49">
        <v>2.7237354085603113E-2</v>
      </c>
      <c r="E55" s="49">
        <v>2.5226977950713353E-2</v>
      </c>
      <c r="F55" s="53">
        <f t="shared" si="7"/>
        <v>6.5434500648508434E-2</v>
      </c>
      <c r="G55" s="49">
        <v>3.8780804150453957E-2</v>
      </c>
      <c r="H55" s="49">
        <v>1.7185473411154346E-2</v>
      </c>
      <c r="I55" s="49">
        <v>9.468223086900129E-3</v>
      </c>
      <c r="J55" s="42">
        <v>3.0828516377649329E-2</v>
      </c>
      <c r="N55" s="6">
        <f t="shared" si="8"/>
        <v>0</v>
      </c>
      <c r="O55" s="6">
        <f t="shared" si="9"/>
        <v>0</v>
      </c>
      <c r="P55" s="6">
        <f t="shared" si="10"/>
        <v>0</v>
      </c>
    </row>
    <row r="56" spans="1:16" ht="12" customHeight="1">
      <c r="A56" s="24">
        <v>1897</v>
      </c>
      <c r="B56" s="53">
        <f t="shared" si="6"/>
        <v>5.7465495608531994E-2</v>
      </c>
      <c r="C56" s="49">
        <v>1.2547051442910916E-2</v>
      </c>
      <c r="D56" s="49">
        <v>2.0828105395232121E-2</v>
      </c>
      <c r="E56" s="49">
        <v>2.4090338770388953E-2</v>
      </c>
      <c r="F56" s="53">
        <f t="shared" si="7"/>
        <v>5.7465495608531994E-2</v>
      </c>
      <c r="G56" s="49">
        <v>3.124215809284818E-2</v>
      </c>
      <c r="H56" s="49">
        <v>1.7063989962358844E-2</v>
      </c>
      <c r="I56" s="49">
        <v>9.1593475533249692E-3</v>
      </c>
      <c r="J56" s="42">
        <v>3.1152647975077882E-2</v>
      </c>
      <c r="N56" s="6">
        <f t="shared" si="8"/>
        <v>0</v>
      </c>
      <c r="O56" s="6">
        <f t="shared" si="9"/>
        <v>0</v>
      </c>
      <c r="P56" s="6">
        <f t="shared" si="10"/>
        <v>0</v>
      </c>
    </row>
    <row r="57" spans="1:16" ht="12" customHeight="1">
      <c r="A57" s="24">
        <v>1898</v>
      </c>
      <c r="B57" s="53">
        <f t="shared" si="6"/>
        <v>5.4648390941597139E-2</v>
      </c>
      <c r="C57" s="49">
        <v>1.1918951132300359E-2</v>
      </c>
      <c r="D57" s="49">
        <v>1.8593563766388561E-2</v>
      </c>
      <c r="E57" s="49">
        <v>2.4135876042908219E-2</v>
      </c>
      <c r="F57" s="53">
        <f t="shared" si="7"/>
        <v>5.4648390941597146E-2</v>
      </c>
      <c r="G57" s="49">
        <v>2.9618593563766393E-2</v>
      </c>
      <c r="H57" s="49">
        <v>1.6328963051251491E-2</v>
      </c>
      <c r="I57" s="49">
        <v>8.7008343265792612E-3</v>
      </c>
      <c r="J57" s="42">
        <v>3.1392246115209542E-2</v>
      </c>
      <c r="N57" s="6">
        <f t="shared" si="8"/>
        <v>0</v>
      </c>
      <c r="O57" s="6">
        <f t="shared" si="9"/>
        <v>0</v>
      </c>
      <c r="P57" s="6">
        <f t="shared" si="10"/>
        <v>0</v>
      </c>
    </row>
    <row r="58" spans="1:16" ht="12" customHeight="1">
      <c r="A58" s="41">
        <v>1899</v>
      </c>
      <c r="B58" s="55">
        <f t="shared" si="6"/>
        <v>5.2033898305084744E-2</v>
      </c>
      <c r="C58" s="54">
        <v>1.1299435028248588E-2</v>
      </c>
      <c r="D58" s="54">
        <v>1.7118644067796611E-2</v>
      </c>
      <c r="E58" s="54">
        <v>2.3615819209039546E-2</v>
      </c>
      <c r="F58" s="55">
        <f t="shared" si="7"/>
        <v>5.2033898305084744E-2</v>
      </c>
      <c r="G58" s="54">
        <v>2.8022598870056498E-2</v>
      </c>
      <c r="H58" s="54">
        <v>1.5762711864406777E-2</v>
      </c>
      <c r="I58" s="54">
        <v>8.2485875706214684E-3</v>
      </c>
      <c r="J58" s="37">
        <v>3.1389782625755314E-2</v>
      </c>
      <c r="N58" s="6">
        <f t="shared" si="8"/>
        <v>0</v>
      </c>
      <c r="O58" s="6">
        <f t="shared" si="9"/>
        <v>0</v>
      </c>
      <c r="P58" s="6">
        <f t="shared" si="10"/>
        <v>0</v>
      </c>
    </row>
    <row r="59" spans="1:16" ht="12" customHeight="1">
      <c r="A59" s="24">
        <v>1900</v>
      </c>
      <c r="B59" s="53">
        <f t="shared" si="6"/>
        <v>5.1453647833241904E-2</v>
      </c>
      <c r="C59" s="49">
        <v>1.0970927043335164E-2</v>
      </c>
      <c r="D59" s="49">
        <v>1.7388919363686233E-2</v>
      </c>
      <c r="E59" s="49">
        <v>2.3093801426220507E-2</v>
      </c>
      <c r="F59" s="53">
        <f t="shared" si="7"/>
        <v>5.1453647833241911E-2</v>
      </c>
      <c r="G59" s="49">
        <v>2.7317608337904555E-2</v>
      </c>
      <c r="H59" s="49">
        <v>1.612726275370269E-2</v>
      </c>
      <c r="I59" s="49">
        <v>8.008776741634669E-3</v>
      </c>
      <c r="J59" s="42">
        <v>2.978850163836759E-2</v>
      </c>
      <c r="N59" s="6">
        <f t="shared" si="8"/>
        <v>0</v>
      </c>
      <c r="O59" s="6">
        <f t="shared" si="9"/>
        <v>0</v>
      </c>
      <c r="P59" s="6">
        <f t="shared" si="10"/>
        <v>0</v>
      </c>
    </row>
    <row r="60" spans="1:16" ht="12" customHeight="1">
      <c r="A60" s="24">
        <v>1901</v>
      </c>
      <c r="B60" s="53">
        <f t="shared" si="6"/>
        <v>5.2439024390243894E-2</v>
      </c>
      <c r="C60" s="49">
        <v>1.1086474501108647E-2</v>
      </c>
      <c r="D60" s="49">
        <v>1.8736141906873609E-2</v>
      </c>
      <c r="E60" s="49">
        <v>2.2616407982261635E-2</v>
      </c>
      <c r="F60" s="53">
        <f t="shared" si="7"/>
        <v>5.2439024390243894E-2</v>
      </c>
      <c r="G60" s="49">
        <v>2.7937915742793789E-2</v>
      </c>
      <c r="H60" s="49">
        <v>1.6407982261640797E-2</v>
      </c>
      <c r="I60" s="49">
        <v>8.0931263858093107E-3</v>
      </c>
      <c r="J60" s="42">
        <v>2.7227554284936357E-2</v>
      </c>
      <c r="N60" s="6">
        <f t="shared" si="8"/>
        <v>0</v>
      </c>
      <c r="O60" s="6">
        <f t="shared" si="9"/>
        <v>0</v>
      </c>
      <c r="P60" s="6">
        <f t="shared" si="10"/>
        <v>0</v>
      </c>
    </row>
    <row r="61" spans="1:16" ht="12" customHeight="1">
      <c r="A61" s="24">
        <v>1902</v>
      </c>
      <c r="B61" s="53">
        <f t="shared" si="6"/>
        <v>5.2373158756137475E-2</v>
      </c>
      <c r="C61" s="49">
        <v>1.0911074740861976E-2</v>
      </c>
      <c r="D61" s="49">
        <v>1.8221494817239496E-2</v>
      </c>
      <c r="E61" s="49">
        <v>2.3240589198036007E-2</v>
      </c>
      <c r="F61" s="53">
        <f t="shared" si="7"/>
        <v>5.2373158756137475E-2</v>
      </c>
      <c r="G61" s="49">
        <v>2.8368794326241134E-2</v>
      </c>
      <c r="H61" s="49">
        <v>1.6039279869067103E-2</v>
      </c>
      <c r="I61" s="49">
        <v>7.9650845608292414E-3</v>
      </c>
      <c r="J61" s="42">
        <v>2.558362647905341E-2</v>
      </c>
      <c r="N61" s="6">
        <f t="shared" si="8"/>
        <v>0</v>
      </c>
      <c r="O61" s="6">
        <f t="shared" si="9"/>
        <v>0</v>
      </c>
      <c r="P61" s="6">
        <f t="shared" si="10"/>
        <v>0</v>
      </c>
    </row>
    <row r="62" spans="1:16" ht="12" customHeight="1">
      <c r="A62" s="24">
        <v>1903</v>
      </c>
      <c r="B62" s="53">
        <f t="shared" si="6"/>
        <v>5.1798561151079128E-2</v>
      </c>
      <c r="C62" s="49">
        <v>1.1068068622025456E-2</v>
      </c>
      <c r="D62" s="49">
        <v>1.787493082457111E-2</v>
      </c>
      <c r="E62" s="49">
        <v>2.2855561704482566E-2</v>
      </c>
      <c r="F62" s="53">
        <f t="shared" si="7"/>
        <v>5.1798561151079135E-2</v>
      </c>
      <c r="G62" s="49">
        <v>2.7725511898173769E-2</v>
      </c>
      <c r="H62" s="49">
        <v>1.5993359158826784E-2</v>
      </c>
      <c r="I62" s="49">
        <v>8.0796900940785839E-3</v>
      </c>
      <c r="J62" s="42">
        <v>2.5113008538422903E-2</v>
      </c>
      <c r="N62" s="6">
        <f t="shared" si="8"/>
        <v>0</v>
      </c>
      <c r="O62" s="6">
        <f t="shared" si="9"/>
        <v>0</v>
      </c>
      <c r="P62" s="6">
        <f t="shared" si="10"/>
        <v>0</v>
      </c>
    </row>
    <row r="63" spans="1:16" ht="12" customHeight="1">
      <c r="A63" s="24">
        <v>1904</v>
      </c>
      <c r="B63" s="53">
        <f t="shared" si="6"/>
        <v>5.1557285873192436E-2</v>
      </c>
      <c r="C63" s="49">
        <v>1.1123470522803117E-2</v>
      </c>
      <c r="D63" s="49">
        <v>1.8075639599555063E-2</v>
      </c>
      <c r="E63" s="49">
        <v>2.2358175750834257E-2</v>
      </c>
      <c r="F63" s="53">
        <f t="shared" si="7"/>
        <v>5.1557285873192436E-2</v>
      </c>
      <c r="G63" s="49">
        <v>2.7697441601779758E-2</v>
      </c>
      <c r="H63" s="49">
        <v>1.5739710789766409E-2</v>
      </c>
      <c r="I63" s="49">
        <v>8.1201334816462748E-3</v>
      </c>
      <c r="J63" s="42">
        <v>2.513826043237808E-2</v>
      </c>
      <c r="N63" s="6">
        <f t="shared" si="8"/>
        <v>0</v>
      </c>
      <c r="O63" s="6">
        <f t="shared" si="9"/>
        <v>0</v>
      </c>
      <c r="P63" s="6">
        <f t="shared" si="10"/>
        <v>0</v>
      </c>
    </row>
    <row r="64" spans="1:16" ht="12" customHeight="1">
      <c r="A64" s="24">
        <v>1905</v>
      </c>
      <c r="B64" s="53">
        <f t="shared" si="6"/>
        <v>5.1997868939797548E-2</v>
      </c>
      <c r="C64" s="49">
        <v>1.0655301012253596E-2</v>
      </c>
      <c r="D64" s="49">
        <v>1.8060735215769844E-2</v>
      </c>
      <c r="E64" s="49">
        <v>2.3281832711774104E-2</v>
      </c>
      <c r="F64" s="53">
        <f t="shared" si="7"/>
        <v>5.1997868939797555E-2</v>
      </c>
      <c r="G64" s="49">
        <v>2.8822589238145978E-2</v>
      </c>
      <c r="H64" s="49">
        <v>1.5396909962706446E-2</v>
      </c>
      <c r="I64" s="49">
        <v>7.778369738945125E-3</v>
      </c>
      <c r="J64" s="42">
        <v>2.5225452481553889E-2</v>
      </c>
      <c r="N64" s="6">
        <f t="shared" si="8"/>
        <v>0</v>
      </c>
      <c r="O64" s="6">
        <f t="shared" si="9"/>
        <v>0</v>
      </c>
      <c r="P64" s="6">
        <f t="shared" si="10"/>
        <v>0</v>
      </c>
    </row>
    <row r="65" spans="1:16" ht="12" customHeight="1">
      <c r="A65" s="24">
        <v>1906</v>
      </c>
      <c r="B65" s="53">
        <f t="shared" si="6"/>
        <v>4.9191919191919189E-2</v>
      </c>
      <c r="C65" s="49">
        <v>1.0101010101010102E-2</v>
      </c>
      <c r="D65" s="49">
        <v>1.6414141414141416E-2</v>
      </c>
      <c r="E65" s="49">
        <v>2.2676767676767674E-2</v>
      </c>
      <c r="F65" s="53">
        <f t="shared" si="7"/>
        <v>4.9191919191919196E-2</v>
      </c>
      <c r="G65" s="49">
        <v>2.7222222222222224E-2</v>
      </c>
      <c r="H65" s="49">
        <v>1.4595959595959596E-2</v>
      </c>
      <c r="I65" s="49">
        <v>7.3737373737373744E-3</v>
      </c>
      <c r="J65" s="42">
        <v>2.5506950644050501E-2</v>
      </c>
      <c r="N65" s="6">
        <f t="shared" si="8"/>
        <v>0</v>
      </c>
      <c r="O65" s="6">
        <f t="shared" si="9"/>
        <v>0</v>
      </c>
      <c r="P65" s="6">
        <f t="shared" si="10"/>
        <v>0</v>
      </c>
    </row>
    <row r="66" spans="1:16" ht="12" customHeight="1">
      <c r="A66" s="24">
        <v>1907</v>
      </c>
      <c r="B66" s="53">
        <f t="shared" si="6"/>
        <v>4.6820809248554911E-2</v>
      </c>
      <c r="C66" s="49">
        <v>9.6339113680154135E-3</v>
      </c>
      <c r="D66" s="49">
        <v>1.6184971098265898E-2</v>
      </c>
      <c r="E66" s="49">
        <v>2.1001926782273597E-2</v>
      </c>
      <c r="F66" s="53">
        <f t="shared" si="7"/>
        <v>4.6820809248554911E-2</v>
      </c>
      <c r="G66" s="49">
        <v>2.5867052023121388E-2</v>
      </c>
      <c r="H66" s="49">
        <v>1.3921001926782273E-2</v>
      </c>
      <c r="I66" s="49">
        <v>7.0327552986512521E-3</v>
      </c>
      <c r="J66" s="42">
        <v>2.5948751216347713E-2</v>
      </c>
      <c r="N66" s="6">
        <f t="shared" si="8"/>
        <v>0</v>
      </c>
      <c r="O66" s="6">
        <f t="shared" si="9"/>
        <v>0</v>
      </c>
      <c r="P66" s="6">
        <f t="shared" si="10"/>
        <v>0</v>
      </c>
    </row>
    <row r="67" spans="1:16" ht="12" customHeight="1">
      <c r="A67" s="24">
        <v>1908</v>
      </c>
      <c r="B67" s="53">
        <f t="shared" si="6"/>
        <v>4.8864209994952036E-2</v>
      </c>
      <c r="C67" s="49">
        <v>1.0095911155981827E-2</v>
      </c>
      <c r="D67" s="49">
        <v>1.8021201413427564E-2</v>
      </c>
      <c r="E67" s="49">
        <v>2.0747097425542645E-2</v>
      </c>
      <c r="F67" s="53">
        <f t="shared" si="7"/>
        <v>4.8864209994952043E-2</v>
      </c>
      <c r="G67" s="49">
        <v>2.690560323069157E-2</v>
      </c>
      <c r="H67" s="49">
        <v>1.458859162039374E-2</v>
      </c>
      <c r="I67" s="49">
        <v>7.3700151438667342E-3</v>
      </c>
      <c r="J67" s="42">
        <v>2.6378264310208385E-2</v>
      </c>
      <c r="N67" s="6">
        <f t="shared" si="8"/>
        <v>0</v>
      </c>
      <c r="O67" s="6">
        <f t="shared" si="9"/>
        <v>0</v>
      </c>
      <c r="P67" s="6">
        <f t="shared" si="10"/>
        <v>0</v>
      </c>
    </row>
    <row r="68" spans="1:16" ht="12" customHeight="1">
      <c r="A68" s="41">
        <v>1909</v>
      </c>
      <c r="B68" s="55">
        <f t="shared" si="6"/>
        <v>4.8757455268389663E-2</v>
      </c>
      <c r="C68" s="54">
        <v>9.9403578528827041E-3</v>
      </c>
      <c r="D68" s="54">
        <v>1.7842942345924453E-2</v>
      </c>
      <c r="E68" s="54">
        <v>2.0974155069582504E-2</v>
      </c>
      <c r="F68" s="55">
        <f t="shared" si="7"/>
        <v>4.8757455268389663E-2</v>
      </c>
      <c r="G68" s="54">
        <v>2.698807157057654E-2</v>
      </c>
      <c r="H68" s="54">
        <v>1.4512922465208748E-2</v>
      </c>
      <c r="I68" s="54">
        <v>7.2564612326043738E-3</v>
      </c>
      <c r="J68" s="37">
        <v>2.6374785704866153E-2</v>
      </c>
      <c r="N68" s="6">
        <f t="shared" si="8"/>
        <v>0</v>
      </c>
      <c r="O68" s="6">
        <f t="shared" si="9"/>
        <v>0</v>
      </c>
      <c r="P68" s="6">
        <f t="shared" si="10"/>
        <v>0</v>
      </c>
    </row>
    <row r="69" spans="1:16" ht="12" customHeight="1">
      <c r="A69" s="24">
        <v>1910</v>
      </c>
      <c r="B69" s="53">
        <f t="shared" si="6"/>
        <v>4.6369245372567626E-2</v>
      </c>
      <c r="C69" s="49">
        <v>9.4921689606074985E-3</v>
      </c>
      <c r="D69" s="49">
        <v>1.6943521594684388E-2</v>
      </c>
      <c r="E69" s="49">
        <v>1.9933554817275739E-2</v>
      </c>
      <c r="F69" s="53">
        <f t="shared" si="7"/>
        <v>4.6369245372567626E-2</v>
      </c>
      <c r="G69" s="49">
        <v>2.6008542952064544E-2</v>
      </c>
      <c r="H69" s="49">
        <v>1.3431419079259611E-2</v>
      </c>
      <c r="I69" s="49">
        <v>6.9292833412434741E-3</v>
      </c>
      <c r="J69" s="42">
        <v>2.6745119015779618E-2</v>
      </c>
      <c r="N69" s="6">
        <f t="shared" si="8"/>
        <v>0</v>
      </c>
      <c r="O69" s="6">
        <f t="shared" si="9"/>
        <v>0</v>
      </c>
      <c r="P69" s="6">
        <f t="shared" si="10"/>
        <v>0</v>
      </c>
    </row>
    <row r="70" spans="1:16" ht="12" customHeight="1">
      <c r="A70" s="24">
        <v>1911</v>
      </c>
      <c r="B70" s="53">
        <f t="shared" si="6"/>
        <v>4.5027372262773716E-2</v>
      </c>
      <c r="C70" s="49">
        <v>9.1240875912408752E-3</v>
      </c>
      <c r="D70" s="49">
        <v>1.6925182481751826E-2</v>
      </c>
      <c r="E70" s="49">
        <v>1.8978102189781017E-2</v>
      </c>
      <c r="F70" s="53">
        <f t="shared" si="7"/>
        <v>4.5027372262773722E-2</v>
      </c>
      <c r="G70" s="49">
        <v>2.5319343065693431E-2</v>
      </c>
      <c r="H70" s="49">
        <v>1.3047445255474454E-2</v>
      </c>
      <c r="I70" s="49">
        <v>6.6605839416058396E-3</v>
      </c>
      <c r="J70" s="42">
        <v>2.7557698932139163E-2</v>
      </c>
      <c r="N70" s="6">
        <f t="shared" si="8"/>
        <v>0</v>
      </c>
      <c r="O70" s="6">
        <f t="shared" si="9"/>
        <v>0</v>
      </c>
      <c r="P70" s="6">
        <f t="shared" si="10"/>
        <v>0</v>
      </c>
    </row>
    <row r="71" spans="1:16" ht="12" customHeight="1">
      <c r="A71" s="24">
        <v>1912</v>
      </c>
      <c r="B71" s="53">
        <f t="shared" si="6"/>
        <v>4.4704861111111119E-2</v>
      </c>
      <c r="C71" s="49">
        <v>8.6805555555555577E-3</v>
      </c>
      <c r="D71" s="49">
        <v>1.623263888888889E-2</v>
      </c>
      <c r="E71" s="49">
        <v>1.9791666666666673E-2</v>
      </c>
      <c r="F71" s="53">
        <f t="shared" si="7"/>
        <v>4.4704861111111119E-2</v>
      </c>
      <c r="G71" s="49">
        <v>2.5868055555555561E-2</v>
      </c>
      <c r="H71" s="49">
        <v>1.2500000000000002E-2</v>
      </c>
      <c r="I71" s="49">
        <v>6.3368055555555565E-3</v>
      </c>
      <c r="J71" s="42">
        <v>2.7977897461005811E-2</v>
      </c>
      <c r="N71" s="6">
        <f t="shared" si="8"/>
        <v>0</v>
      </c>
      <c r="O71" s="6">
        <f t="shared" si="9"/>
        <v>0</v>
      </c>
      <c r="P71" s="6">
        <f t="shared" si="10"/>
        <v>0</v>
      </c>
    </row>
    <row r="72" spans="1:16" ht="12" customHeight="1">
      <c r="A72" s="24">
        <v>1913</v>
      </c>
      <c r="B72" s="45">
        <v>4.1243175136497258E-2</v>
      </c>
      <c r="C72" s="49">
        <v>8.3998320033599316E-3</v>
      </c>
      <c r="D72" s="49">
        <v>1.5203695926081477E-2</v>
      </c>
      <c r="E72" s="49">
        <v>1.763964720705585E-2</v>
      </c>
      <c r="F72" s="53">
        <v>4.1243175136497258E-2</v>
      </c>
      <c r="G72" s="49">
        <v>2.305753884922301E-2</v>
      </c>
      <c r="H72" s="49">
        <v>1.20537589248215E-2</v>
      </c>
      <c r="I72" s="49">
        <v>6.1318773624527492E-3</v>
      </c>
      <c r="J72" s="42">
        <v>2.8218694885361554E-2</v>
      </c>
      <c r="N72" s="6">
        <f t="shared" si="8"/>
        <v>0</v>
      </c>
      <c r="O72" s="6">
        <f t="shared" si="9"/>
        <v>0</v>
      </c>
      <c r="P72" s="6">
        <f t="shared" si="10"/>
        <v>0</v>
      </c>
    </row>
    <row r="73" spans="1:16" ht="12" customHeight="1">
      <c r="A73" s="24">
        <v>1914</v>
      </c>
      <c r="B73" s="51">
        <v>5.9339314845024471E-2</v>
      </c>
      <c r="C73" s="50">
        <v>1.2887438825448613E-2</v>
      </c>
      <c r="D73" s="49">
        <v>1.8719412724306689E-2</v>
      </c>
      <c r="E73" s="52">
        <v>2.7732463295269169E-2</v>
      </c>
      <c r="F73" s="51">
        <v>5.9339314845024471E-2</v>
      </c>
      <c r="G73" s="50">
        <v>4.0497553017944533E-2</v>
      </c>
      <c r="H73" s="50">
        <v>1.2887438825448613E-2</v>
      </c>
      <c r="I73" s="50">
        <v>5.954323001631321E-3</v>
      </c>
      <c r="J73" s="42">
        <v>3.3829354458837384E-2</v>
      </c>
      <c r="N73" s="6">
        <f t="shared" si="8"/>
        <v>0</v>
      </c>
      <c r="O73" s="6">
        <f t="shared" si="9"/>
        <v>0</v>
      </c>
      <c r="P73" s="6">
        <f t="shared" si="10"/>
        <v>0</v>
      </c>
    </row>
    <row r="74" spans="1:16" ht="12" customHeight="1">
      <c r="A74" s="24">
        <v>1915</v>
      </c>
      <c r="B74" s="45">
        <v>8.1196581196581186E-2</v>
      </c>
      <c r="C74" s="47">
        <v>3.4188034188034191E-2</v>
      </c>
      <c r="D74" s="49">
        <v>2.0068376068376071E-2</v>
      </c>
      <c r="E74" s="47">
        <v>2.694017094017093E-2</v>
      </c>
      <c r="F74" s="44">
        <v>8.1196581196581186E-2</v>
      </c>
      <c r="G74" s="43">
        <v>6.4649572649572648E-2</v>
      </c>
      <c r="H74" s="47">
        <v>1.1555555555555555E-2</v>
      </c>
      <c r="I74" s="43">
        <v>4.9914529914529913E-3</v>
      </c>
      <c r="J74" s="42">
        <v>5.9669431350319241E-2</v>
      </c>
      <c r="N74" s="6">
        <f t="shared" si="8"/>
        <v>0</v>
      </c>
      <c r="O74" s="6">
        <f t="shared" si="9"/>
        <v>0</v>
      </c>
      <c r="P74" s="6">
        <f t="shared" si="10"/>
        <v>-8.6736173798840355E-18</v>
      </c>
    </row>
    <row r="75" spans="1:16" ht="12" customHeight="1">
      <c r="A75" s="24">
        <v>1916</v>
      </c>
      <c r="B75" s="45">
        <v>5.7211132977227998E-2</v>
      </c>
      <c r="C75" s="47">
        <v>2.8113578858588697E-2</v>
      </c>
      <c r="D75" s="49">
        <v>1.5462468372223785E-2</v>
      </c>
      <c r="E75" s="47">
        <v>1.3635085746415518E-2</v>
      </c>
      <c r="F75" s="44">
        <v>5.7211132977227998E-2</v>
      </c>
      <c r="G75" s="43">
        <v>4.3126229969075065E-2</v>
      </c>
      <c r="H75" s="47">
        <v>9.9803204947989874E-3</v>
      </c>
      <c r="I75" s="43">
        <v>4.1045825133539495E-3</v>
      </c>
      <c r="J75" s="42">
        <v>3.1982601464803147E-2</v>
      </c>
      <c r="N75" s="6">
        <f t="shared" ref="N75:N106" si="11">F75-B75</f>
        <v>0</v>
      </c>
      <c r="O75" s="6">
        <f t="shared" ref="O75:O106" si="12">B75-C75-D75-E75</f>
        <v>0</v>
      </c>
      <c r="P75" s="6">
        <f t="shared" ref="P75:P106" si="13">F75-G75-H75-I75</f>
        <v>0</v>
      </c>
    </row>
    <row r="76" spans="1:16" ht="12" customHeight="1">
      <c r="A76" s="24">
        <v>1917</v>
      </c>
      <c r="B76" s="45">
        <v>5.5981778949892105E-2</v>
      </c>
      <c r="C76" s="47">
        <v>2.3975065931431311E-2</v>
      </c>
      <c r="D76" s="49">
        <v>1.2754735075521459E-2</v>
      </c>
      <c r="E76" s="47">
        <v>1.9251977942939334E-2</v>
      </c>
      <c r="F76" s="44">
        <v>5.5981778949892105E-2</v>
      </c>
      <c r="G76" s="43">
        <v>4.2843442819467753E-2</v>
      </c>
      <c r="H76" s="47">
        <v>9.637976504435387E-3</v>
      </c>
      <c r="I76" s="43">
        <v>3.5003596259889714E-3</v>
      </c>
      <c r="J76" s="42">
        <v>2.0030646889741301E-2</v>
      </c>
      <c r="N76" s="6">
        <f t="shared" si="11"/>
        <v>0</v>
      </c>
      <c r="O76" s="6">
        <f t="shared" si="12"/>
        <v>0</v>
      </c>
      <c r="P76" s="6">
        <f t="shared" si="13"/>
        <v>-6.0715321659188248E-18</v>
      </c>
    </row>
    <row r="77" spans="1:16" ht="12" customHeight="1">
      <c r="A77" s="24">
        <v>1918</v>
      </c>
      <c r="B77" s="45">
        <v>5.0240233966993939E-2</v>
      </c>
      <c r="C77" s="47">
        <v>2.0889910173386254E-2</v>
      </c>
      <c r="D77" s="49">
        <v>1.3703781073741381E-2</v>
      </c>
      <c r="E77" s="47">
        <v>1.5646542719866301E-2</v>
      </c>
      <c r="F77" s="44">
        <v>5.0240233966993939E-2</v>
      </c>
      <c r="G77" s="43">
        <v>3.5742636306663883E-2</v>
      </c>
      <c r="H77" s="47">
        <v>1.1447670775015666E-2</v>
      </c>
      <c r="I77" s="43">
        <v>3.0499268853143931E-3</v>
      </c>
      <c r="J77" s="42">
        <v>1.4922923102177254E-2</v>
      </c>
      <c r="N77" s="6">
        <f t="shared" si="11"/>
        <v>0</v>
      </c>
      <c r="O77" s="6">
        <f t="shared" si="12"/>
        <v>0</v>
      </c>
      <c r="P77" s="6">
        <f t="shared" si="13"/>
        <v>-3.903127820947816E-18</v>
      </c>
    </row>
    <row r="78" spans="1:16" ht="12" customHeight="1">
      <c r="A78" s="41">
        <v>1919</v>
      </c>
      <c r="B78" s="40">
        <v>4.6041909196740394E-2</v>
      </c>
      <c r="C78" s="48">
        <v>1.9402405898331393E-2</v>
      </c>
      <c r="D78" s="38">
        <v>1.645324020178502E-2</v>
      </c>
      <c r="E78" s="48">
        <v>1.0186263096623979E-2</v>
      </c>
      <c r="F78" s="39">
        <v>4.6041909196740394E-2</v>
      </c>
      <c r="G78" s="38">
        <v>2.8075281334885523E-2</v>
      </c>
      <c r="H78" s="48">
        <v>1.5133876600698487E-2</v>
      </c>
      <c r="I78" s="38">
        <v>2.8327512611563835E-3</v>
      </c>
      <c r="J78" s="37">
        <v>1.3023631379137444E-2</v>
      </c>
      <c r="N78" s="6">
        <f t="shared" si="11"/>
        <v>0</v>
      </c>
      <c r="O78" s="6">
        <f t="shared" si="12"/>
        <v>0</v>
      </c>
      <c r="P78" s="6">
        <f t="shared" si="13"/>
        <v>0</v>
      </c>
    </row>
    <row r="79" spans="1:16" ht="12" customHeight="1">
      <c r="A79" s="24">
        <v>1920</v>
      </c>
      <c r="B79" s="45">
        <v>5.0028587764436819E-2</v>
      </c>
      <c r="C79" s="47">
        <v>1.905850962454736E-2</v>
      </c>
      <c r="D79" s="43">
        <v>2.2088812654850392E-2</v>
      </c>
      <c r="E79" s="47">
        <v>8.881265485039069E-3</v>
      </c>
      <c r="F79" s="44">
        <v>5.0028587764436819E-2</v>
      </c>
      <c r="G79" s="43">
        <v>2.7653897465218218E-2</v>
      </c>
      <c r="H79" s="43">
        <v>1.9592147894034687E-2</v>
      </c>
      <c r="I79" s="43">
        <v>2.7825424051839145E-3</v>
      </c>
      <c r="J79" s="42">
        <v>1.3327319537176942E-2</v>
      </c>
      <c r="N79" s="6">
        <f t="shared" si="11"/>
        <v>0</v>
      </c>
      <c r="O79" s="6">
        <f t="shared" si="12"/>
        <v>0</v>
      </c>
      <c r="P79" s="6">
        <f t="shared" si="13"/>
        <v>0</v>
      </c>
    </row>
    <row r="80" spans="1:16" ht="12" customHeight="1">
      <c r="A80" s="24">
        <v>1921</v>
      </c>
      <c r="B80" s="45">
        <v>6.0962566844919783E-2</v>
      </c>
      <c r="C80" s="43">
        <v>2.1122994652406416E-2</v>
      </c>
      <c r="D80" s="43">
        <v>2.9435015112764473E-2</v>
      </c>
      <c r="E80" s="43">
        <v>1.0404557079748895E-2</v>
      </c>
      <c r="F80" s="44">
        <v>6.0962566844919783E-2</v>
      </c>
      <c r="G80" s="43">
        <v>3.2480818414322245E-2</v>
      </c>
      <c r="H80" s="43">
        <v>2.5087189025807952E-2</v>
      </c>
      <c r="I80" s="43">
        <v>3.3945594047895839E-3</v>
      </c>
      <c r="J80" s="42">
        <v>1.4446720840112681E-2</v>
      </c>
      <c r="N80" s="6">
        <f t="shared" si="11"/>
        <v>0</v>
      </c>
      <c r="O80" s="6">
        <f t="shared" si="12"/>
        <v>0</v>
      </c>
      <c r="P80" s="6">
        <f t="shared" si="13"/>
        <v>0</v>
      </c>
    </row>
    <row r="81" spans="1:16" ht="12" customHeight="1">
      <c r="A81" s="24">
        <v>1922</v>
      </c>
      <c r="B81" s="45">
        <v>6.1515892420537899E-2</v>
      </c>
      <c r="C81" s="43">
        <v>1.5378973105134476E-2</v>
      </c>
      <c r="D81" s="43">
        <v>3.0880195599022005E-2</v>
      </c>
      <c r="E81" s="43">
        <v>1.5256723716381416E-2</v>
      </c>
      <c r="F81" s="44">
        <v>6.1515892420537899E-2</v>
      </c>
      <c r="G81" s="43">
        <v>3.2860635696821516E-2</v>
      </c>
      <c r="H81" s="43">
        <v>2.5085574572127137E-2</v>
      </c>
      <c r="I81" s="43">
        <v>3.5696821515892418E-3</v>
      </c>
      <c r="J81" s="42">
        <v>8.5166468155337162E-3</v>
      </c>
      <c r="N81" s="6">
        <f t="shared" si="11"/>
        <v>0</v>
      </c>
      <c r="O81" s="6">
        <f t="shared" si="12"/>
        <v>0</v>
      </c>
      <c r="P81" s="6">
        <f t="shared" si="13"/>
        <v>3.903127820947816E-18</v>
      </c>
    </row>
    <row r="82" spans="1:16" ht="12" customHeight="1">
      <c r="A82" s="24">
        <v>1923</v>
      </c>
      <c r="B82" s="45">
        <v>5.9762435040831487E-2</v>
      </c>
      <c r="C82" s="43">
        <v>1.7297698589458059E-2</v>
      </c>
      <c r="D82" s="43">
        <v>3.1130908191041824E-2</v>
      </c>
      <c r="E82" s="43">
        <v>1.1333828260331602E-2</v>
      </c>
      <c r="F82" s="44">
        <v>5.9762435040831487E-2</v>
      </c>
      <c r="G82" s="43">
        <v>3.0932937391734722E-2</v>
      </c>
      <c r="H82" s="43">
        <v>2.5216530561742147E-2</v>
      </c>
      <c r="I82" s="43">
        <v>3.6129670873546156E-3</v>
      </c>
      <c r="J82" s="42">
        <v>9.1168983744799922E-3</v>
      </c>
      <c r="N82" s="6">
        <f t="shared" si="11"/>
        <v>0</v>
      </c>
      <c r="O82" s="6">
        <f t="shared" si="12"/>
        <v>0</v>
      </c>
      <c r="P82" s="6">
        <f t="shared" si="13"/>
        <v>0</v>
      </c>
    </row>
    <row r="83" spans="1:16" ht="12" customHeight="1">
      <c r="A83" s="24">
        <v>1924</v>
      </c>
      <c r="B83" s="45">
        <v>5.8934169278996869E-2</v>
      </c>
      <c r="C83" s="43">
        <v>1.9013744875813841E-2</v>
      </c>
      <c r="D83" s="43">
        <v>3.0479864962623584E-2</v>
      </c>
      <c r="E83" s="43">
        <v>9.4405594405594425E-3</v>
      </c>
      <c r="F83" s="44">
        <v>5.8934169278996869E-2</v>
      </c>
      <c r="G83" s="43">
        <v>3.0648661683144441E-2</v>
      </c>
      <c r="H83" s="43">
        <v>2.4764890282131663E-2</v>
      </c>
      <c r="I83" s="43">
        <v>3.5206173137207618E-3</v>
      </c>
      <c r="J83" s="42">
        <v>9.995777517421485E-3</v>
      </c>
      <c r="N83" s="6">
        <f t="shared" si="11"/>
        <v>0</v>
      </c>
      <c r="O83" s="6">
        <f t="shared" si="12"/>
        <v>0</v>
      </c>
      <c r="P83" s="6">
        <f t="shared" si="13"/>
        <v>0</v>
      </c>
    </row>
    <row r="84" spans="1:16" ht="12" customHeight="1">
      <c r="A84" s="24">
        <v>1925</v>
      </c>
      <c r="B84" s="45">
        <v>5.4907036949870557E-2</v>
      </c>
      <c r="C84" s="43">
        <v>1.6474464579901153E-2</v>
      </c>
      <c r="D84" s="43">
        <v>3.4266886326194394E-2</v>
      </c>
      <c r="E84" s="43">
        <v>4.1656860437750036E-3</v>
      </c>
      <c r="F84" s="44">
        <v>5.4907036949870557E-2</v>
      </c>
      <c r="G84" s="43">
        <v>2.9865850788420807E-2</v>
      </c>
      <c r="H84" s="43">
        <v>2.160508354907037E-2</v>
      </c>
      <c r="I84" s="43">
        <v>3.4361026123793832E-3</v>
      </c>
      <c r="J84" s="42">
        <v>8.9309007572551027E-3</v>
      </c>
      <c r="N84" s="6">
        <f t="shared" si="11"/>
        <v>0</v>
      </c>
      <c r="O84" s="6">
        <f t="shared" si="12"/>
        <v>0</v>
      </c>
      <c r="P84" s="6">
        <f t="shared" si="13"/>
        <v>-3.4694469519536142E-18</v>
      </c>
    </row>
    <row r="85" spans="1:16" ht="12" customHeight="1">
      <c r="A85" s="24">
        <v>1926</v>
      </c>
      <c r="B85" s="45">
        <v>5.3816425120772941E-2</v>
      </c>
      <c r="C85" s="43">
        <v>1.2077294685990338E-2</v>
      </c>
      <c r="D85" s="43">
        <v>3.5893719806763286E-2</v>
      </c>
      <c r="E85" s="43">
        <v>5.8454106280193211E-3</v>
      </c>
      <c r="F85" s="44">
        <v>5.3816425120772941E-2</v>
      </c>
      <c r="G85" s="43">
        <v>2.9879227053140098E-2</v>
      </c>
      <c r="H85" s="43">
        <v>2.0410628019323671E-2</v>
      </c>
      <c r="I85" s="43">
        <v>3.5265700483091788E-3</v>
      </c>
      <c r="J85" s="42">
        <v>6.7139974252633646E-3</v>
      </c>
      <c r="N85" s="6">
        <f t="shared" si="11"/>
        <v>0</v>
      </c>
      <c r="O85" s="6">
        <f t="shared" si="12"/>
        <v>0</v>
      </c>
      <c r="P85" s="6">
        <f t="shared" si="13"/>
        <v>-6.5052130349130266E-18</v>
      </c>
    </row>
    <row r="86" spans="1:16" ht="12" customHeight="1">
      <c r="A86" s="24">
        <v>1927</v>
      </c>
      <c r="B86" s="45">
        <v>4.84212900315742E-2</v>
      </c>
      <c r="C86" s="43">
        <v>1.1276499774470004E-2</v>
      </c>
      <c r="D86" s="43">
        <v>3.3852052322958952E-2</v>
      </c>
      <c r="E86" s="43">
        <v>3.2927379341452464E-3</v>
      </c>
      <c r="F86" s="44">
        <v>4.84212900315742E-2</v>
      </c>
      <c r="G86" s="43">
        <v>2.6928281461434372E-2</v>
      </c>
      <c r="H86" s="43">
        <v>1.8200270635994588E-2</v>
      </c>
      <c r="I86" s="43">
        <v>3.2927379341452412E-3</v>
      </c>
      <c r="J86" s="42">
        <v>6.1090847198395437E-3</v>
      </c>
      <c r="N86" s="6">
        <f t="shared" si="11"/>
        <v>0</v>
      </c>
      <c r="O86" s="6">
        <f t="shared" si="12"/>
        <v>0</v>
      </c>
      <c r="P86" s="6">
        <f t="shared" si="13"/>
        <v>0</v>
      </c>
    </row>
    <row r="87" spans="1:16" ht="12" customHeight="1">
      <c r="A87" s="24">
        <v>1928</v>
      </c>
      <c r="B87" s="45">
        <v>4.714828897338403E-2</v>
      </c>
      <c r="C87" s="43">
        <v>8.9465443972265718E-3</v>
      </c>
      <c r="D87" s="43">
        <v>3.636770297472601E-2</v>
      </c>
      <c r="E87" s="43">
        <v>1.8340416014314446E-3</v>
      </c>
      <c r="F87" s="44">
        <v>4.714828897338403E-2</v>
      </c>
      <c r="G87" s="43">
        <v>2.6258107805859989E-2</v>
      </c>
      <c r="H87" s="43">
        <v>1.7624692462536343E-2</v>
      </c>
      <c r="I87" s="43">
        <v>3.2654887049876984E-3</v>
      </c>
      <c r="J87" s="42">
        <v>5.2018408011202041E-3</v>
      </c>
      <c r="N87" s="6">
        <f t="shared" si="11"/>
        <v>0</v>
      </c>
      <c r="O87" s="6">
        <f t="shared" si="12"/>
        <v>3.2526065174565133E-18</v>
      </c>
      <c r="P87" s="6">
        <f t="shared" si="13"/>
        <v>0</v>
      </c>
    </row>
    <row r="88" spans="1:16" ht="12" customHeight="1">
      <c r="A88" s="41">
        <v>1929</v>
      </c>
      <c r="B88" s="40">
        <v>0.10862259562237454</v>
      </c>
      <c r="C88" s="38">
        <v>6.7919522440857832E-2</v>
      </c>
      <c r="D88" s="38">
        <v>3.2478443510944068E-2</v>
      </c>
      <c r="E88" s="38">
        <v>8.2246296705726449E-3</v>
      </c>
      <c r="F88" s="39">
        <v>0.10862259562237454</v>
      </c>
      <c r="G88" s="38">
        <v>2.5292947158965289E-2</v>
      </c>
      <c r="H88" s="38">
        <v>8.0101702409904926E-2</v>
      </c>
      <c r="I88" s="38">
        <v>3.2279460535043114E-3</v>
      </c>
      <c r="J88" s="37">
        <v>3.9911439739907788E-2</v>
      </c>
      <c r="N88" s="6">
        <f t="shared" si="11"/>
        <v>0</v>
      </c>
      <c r="O88" s="6">
        <f t="shared" si="12"/>
        <v>0</v>
      </c>
      <c r="P88" s="6">
        <f t="shared" si="13"/>
        <v>2.3852447794681098E-17</v>
      </c>
    </row>
    <row r="89" spans="1:16" ht="12" customHeight="1">
      <c r="A89" s="24">
        <v>1930</v>
      </c>
      <c r="B89" s="45">
        <v>0.11350661406358785</v>
      </c>
      <c r="C89" s="43">
        <v>7.5771640751914601E-2</v>
      </c>
      <c r="D89" s="43">
        <v>3.5994430262241819E-2</v>
      </c>
      <c r="E89" s="43">
        <v>1.7405430494314292E-3</v>
      </c>
      <c r="F89" s="44">
        <v>0.11350661406358785</v>
      </c>
      <c r="G89" s="43">
        <v>2.6897191923880251E-2</v>
      </c>
      <c r="H89" s="43">
        <v>8.322116500348109E-2</v>
      </c>
      <c r="I89" s="43">
        <v>3.3882571362265027E-3</v>
      </c>
      <c r="J89" s="42">
        <v>4.515618595580894E-2</v>
      </c>
      <c r="N89" s="6">
        <f t="shared" si="11"/>
        <v>0</v>
      </c>
      <c r="O89" s="6">
        <f t="shared" si="12"/>
        <v>0</v>
      </c>
      <c r="P89" s="6">
        <f t="shared" si="13"/>
        <v>5.2041704279304213E-18</v>
      </c>
    </row>
    <row r="90" spans="1:16" ht="12" customHeight="1">
      <c r="A90" s="24">
        <v>1931</v>
      </c>
      <c r="B90" s="45">
        <v>0.1203009373458313</v>
      </c>
      <c r="C90" s="43">
        <v>8.0217069560927487E-2</v>
      </c>
      <c r="D90" s="43">
        <v>3.44597927972373E-2</v>
      </c>
      <c r="E90" s="43">
        <v>5.6240749876665195E-3</v>
      </c>
      <c r="F90" s="44">
        <v>0.1203009373458313</v>
      </c>
      <c r="G90" s="43">
        <v>2.9181055747409968E-2</v>
      </c>
      <c r="H90" s="43">
        <v>8.7518500246669961E-2</v>
      </c>
      <c r="I90" s="43">
        <v>3.6013813517513571E-3</v>
      </c>
      <c r="J90" s="42">
        <v>4.5388697022242484E-2</v>
      </c>
      <c r="N90" s="6">
        <f t="shared" si="11"/>
        <v>0</v>
      </c>
      <c r="O90" s="6">
        <f t="shared" si="12"/>
        <v>0</v>
      </c>
      <c r="P90" s="6">
        <f t="shared" si="13"/>
        <v>2.1684043449710089E-17</v>
      </c>
    </row>
    <row r="91" spans="1:16" ht="12" customHeight="1">
      <c r="A91" s="24">
        <v>1932</v>
      </c>
      <c r="B91" s="45">
        <v>0.12628557164253623</v>
      </c>
      <c r="C91" s="43">
        <v>7.239141288067899E-2</v>
      </c>
      <c r="D91" s="43">
        <v>3.2551173240139793E-2</v>
      </c>
      <c r="E91" s="43">
        <v>2.1342985521717435E-2</v>
      </c>
      <c r="F91" s="44">
        <v>0.12628557164253623</v>
      </c>
      <c r="G91" s="43">
        <v>3.2900649026460317E-2</v>
      </c>
      <c r="H91" s="43">
        <v>8.9740389415876198E-2</v>
      </c>
      <c r="I91" s="43">
        <v>3.6445332001997007E-3</v>
      </c>
      <c r="J91" s="42">
        <v>3.7848912194364419E-2</v>
      </c>
      <c r="N91" s="6">
        <f t="shared" si="11"/>
        <v>0</v>
      </c>
      <c r="O91" s="6">
        <f t="shared" si="12"/>
        <v>0</v>
      </c>
      <c r="P91" s="6">
        <f t="shared" si="13"/>
        <v>2.2551405187698492E-17</v>
      </c>
    </row>
    <row r="92" spans="1:16" ht="12" customHeight="1">
      <c r="A92" s="24">
        <v>1933</v>
      </c>
      <c r="B92" s="45">
        <v>0.13001674240612293</v>
      </c>
      <c r="C92" s="43">
        <v>7.1753169098301844E-2</v>
      </c>
      <c r="D92" s="43">
        <v>4.2238698875867016E-2</v>
      </c>
      <c r="E92" s="43">
        <v>1.6024874431954085E-2</v>
      </c>
      <c r="F92" s="44">
        <v>0.13001674240612293</v>
      </c>
      <c r="G92" s="43">
        <v>3.774216694570677E-2</v>
      </c>
      <c r="H92" s="43">
        <v>8.8782587897632145E-2</v>
      </c>
      <c r="I92" s="43">
        <v>3.4919875627840227E-3</v>
      </c>
      <c r="J92" s="42">
        <v>3.6178903267795319E-2</v>
      </c>
      <c r="N92" s="6">
        <f t="shared" si="11"/>
        <v>0</v>
      </c>
      <c r="O92" s="6">
        <f t="shared" si="12"/>
        <v>0</v>
      </c>
      <c r="P92" s="6">
        <f t="shared" si="13"/>
        <v>-6.9388939039072284E-18</v>
      </c>
    </row>
    <row r="93" spans="1:16" ht="12" customHeight="1">
      <c r="A93" s="24">
        <v>1934</v>
      </c>
      <c r="B93" s="45">
        <v>0.12408412483039349</v>
      </c>
      <c r="C93" s="43">
        <v>6.7842605156037988E-2</v>
      </c>
      <c r="D93" s="43">
        <v>4.3306196291270915E-2</v>
      </c>
      <c r="E93" s="43">
        <v>1.2935323383084587E-2</v>
      </c>
      <c r="F93" s="44">
        <v>0.12408412483039349</v>
      </c>
      <c r="G93" s="43">
        <v>3.5187697874265039E-2</v>
      </c>
      <c r="H93" s="43">
        <v>8.5594753505201265E-2</v>
      </c>
      <c r="I93" s="43">
        <v>3.3016734509271821E-3</v>
      </c>
      <c r="J93" s="42">
        <v>3.5605785820118856E-2</v>
      </c>
      <c r="N93" s="6">
        <f t="shared" si="11"/>
        <v>0</v>
      </c>
      <c r="O93" s="6">
        <f t="shared" si="12"/>
        <v>0</v>
      </c>
      <c r="P93" s="6">
        <f t="shared" si="13"/>
        <v>7.3725747729014302E-18</v>
      </c>
    </row>
    <row r="94" spans="1:16" ht="12" customHeight="1">
      <c r="A94" s="24">
        <v>1935</v>
      </c>
      <c r="B94" s="45">
        <v>0.120925205361003</v>
      </c>
      <c r="C94" s="43">
        <v>6.9174232598357102E-2</v>
      </c>
      <c r="D94" s="43">
        <v>4.1872027669693029E-2</v>
      </c>
      <c r="E94" s="43">
        <v>9.8789450929528712E-3</v>
      </c>
      <c r="F94" s="44">
        <v>0.120925205361003</v>
      </c>
      <c r="G94" s="43">
        <v>3.2447038478166879E-2</v>
      </c>
      <c r="H94" s="43">
        <v>8.5322092520536075E-2</v>
      </c>
      <c r="I94" s="43">
        <v>3.1560743623000424E-3</v>
      </c>
      <c r="J94" s="42">
        <v>3.8710257725883969E-2</v>
      </c>
      <c r="N94" s="6">
        <f t="shared" si="11"/>
        <v>0</v>
      </c>
      <c r="O94" s="6">
        <f t="shared" si="12"/>
        <v>0</v>
      </c>
      <c r="P94" s="6">
        <f t="shared" si="13"/>
        <v>3.4694469519536142E-18</v>
      </c>
    </row>
    <row r="95" spans="1:16" ht="12" customHeight="1">
      <c r="A95" s="24">
        <v>1936</v>
      </c>
      <c r="B95" s="45">
        <v>0.12031029619181947</v>
      </c>
      <c r="C95" s="43">
        <v>6.5484585935925849E-2</v>
      </c>
      <c r="D95" s="43">
        <v>4.5839210155148094E-2</v>
      </c>
      <c r="E95" s="43">
        <v>8.986500100745521E-3</v>
      </c>
      <c r="F95" s="44">
        <v>0.12031029619181947</v>
      </c>
      <c r="G95" s="43">
        <v>3.04855933910941E-2</v>
      </c>
      <c r="H95" s="43">
        <v>8.6882933709449925E-2</v>
      </c>
      <c r="I95" s="43">
        <v>2.9417690912754381E-3</v>
      </c>
      <c r="J95" s="42">
        <v>3.8317894512170637E-2</v>
      </c>
      <c r="N95" s="6">
        <f t="shared" si="11"/>
        <v>0</v>
      </c>
      <c r="O95" s="6">
        <f t="shared" si="12"/>
        <v>0</v>
      </c>
      <c r="P95" s="6">
        <f t="shared" si="13"/>
        <v>1.8214596497756474E-17</v>
      </c>
    </row>
    <row r="96" spans="1:16" ht="12" customHeight="1">
      <c r="A96" s="24">
        <v>1937</v>
      </c>
      <c r="B96" s="45">
        <v>0.12451488952929876</v>
      </c>
      <c r="C96" s="43">
        <v>6.2439961575408258E-2</v>
      </c>
      <c r="D96" s="43">
        <v>6.174831892411143E-2</v>
      </c>
      <c r="E96" s="43">
        <v>3.2660902977906734E-4</v>
      </c>
      <c r="F96" s="44">
        <v>0.12451488952929876</v>
      </c>
      <c r="G96" s="43">
        <v>2.9567723342939483E-2</v>
      </c>
      <c r="H96" s="43">
        <v>9.2142170989433239E-2</v>
      </c>
      <c r="I96" s="43">
        <v>2.8049951969260326E-3</v>
      </c>
      <c r="J96" s="42">
        <v>3.8594116570717943E-2</v>
      </c>
      <c r="N96" s="6">
        <f t="shared" si="11"/>
        <v>0</v>
      </c>
      <c r="O96" s="6">
        <f t="shared" si="12"/>
        <v>6.2341624917916505E-18</v>
      </c>
      <c r="P96" s="6">
        <f t="shared" si="13"/>
        <v>0</v>
      </c>
    </row>
    <row r="97" spans="1:16" ht="12" customHeight="1">
      <c r="A97" s="24">
        <v>1938</v>
      </c>
      <c r="B97" s="45">
        <v>0.12631880733944953</v>
      </c>
      <c r="C97" s="43">
        <v>5.7339449541284407E-2</v>
      </c>
      <c r="D97" s="43">
        <v>6.2385321100917428E-2</v>
      </c>
      <c r="E97" s="43">
        <v>6.5940366972477068E-3</v>
      </c>
      <c r="F97" s="44">
        <v>0.12631880733944953</v>
      </c>
      <c r="G97" s="43">
        <v>3.0714831804281344E-2</v>
      </c>
      <c r="H97" s="43">
        <v>9.2813455657492355E-2</v>
      </c>
      <c r="I97" s="43">
        <v>2.7905198776758408E-3</v>
      </c>
      <c r="J97" s="42">
        <v>3.6285716787422005E-2</v>
      </c>
      <c r="N97" s="6">
        <f t="shared" si="11"/>
        <v>0</v>
      </c>
      <c r="O97" s="6">
        <f t="shared" si="12"/>
        <v>-1.214306433183765E-17</v>
      </c>
      <c r="P97" s="6">
        <f t="shared" si="13"/>
        <v>-1.474514954580286E-17</v>
      </c>
    </row>
    <row r="98" spans="1:16" ht="12" customHeight="1">
      <c r="A98" s="41">
        <v>1939</v>
      </c>
      <c r="B98" s="40">
        <v>0.11908742598397774</v>
      </c>
      <c r="C98" s="38">
        <v>6.9662138627655884E-2</v>
      </c>
      <c r="D98" s="38">
        <v>3.6833855799373046E-2</v>
      </c>
      <c r="E98" s="38">
        <v>1.2591431556948812E-2</v>
      </c>
      <c r="F98" s="39">
        <v>0.11908742598397774</v>
      </c>
      <c r="G98" s="38">
        <v>2.819575060954372E-2</v>
      </c>
      <c r="H98" s="38">
        <v>8.8349007314524566E-2</v>
      </c>
      <c r="I98" s="38">
        <v>2.5426680599094395E-3</v>
      </c>
      <c r="J98" s="37">
        <v>4.193120336164189E-2</v>
      </c>
      <c r="N98" s="6">
        <f t="shared" si="11"/>
        <v>0</v>
      </c>
      <c r="O98" s="6">
        <f t="shared" si="12"/>
        <v>0</v>
      </c>
      <c r="P98" s="6">
        <f t="shared" si="13"/>
        <v>1.0842021724855044E-17</v>
      </c>
    </row>
    <row r="99" spans="1:16" ht="12" customHeight="1">
      <c r="A99" s="24">
        <v>1940</v>
      </c>
      <c r="B99" s="45">
        <v>0.11340070298769772</v>
      </c>
      <c r="C99" s="43">
        <v>8.5432532708455383E-2</v>
      </c>
      <c r="D99" s="43">
        <v>0</v>
      </c>
      <c r="E99" s="43">
        <v>2.7968170279242342E-2</v>
      </c>
      <c r="F99" s="44">
        <v>0.11340070298769772</v>
      </c>
      <c r="G99" s="43">
        <v>2.7094317516110134E-2</v>
      </c>
      <c r="H99" s="43">
        <v>8.4168131224370252E-2</v>
      </c>
      <c r="I99" s="43">
        <v>2.1382542472173404E-3</v>
      </c>
      <c r="J99" s="42">
        <v>4.7543708082705451E-2</v>
      </c>
      <c r="N99" s="6">
        <f t="shared" si="11"/>
        <v>0</v>
      </c>
      <c r="O99" s="6">
        <f t="shared" si="12"/>
        <v>0</v>
      </c>
      <c r="P99" s="6">
        <f t="shared" si="13"/>
        <v>-4.3368086899420177E-18</v>
      </c>
    </row>
    <row r="100" spans="1:16" ht="12" customHeight="1">
      <c r="A100" s="24">
        <v>1941</v>
      </c>
      <c r="B100" s="45">
        <v>0.10830808080808081</v>
      </c>
      <c r="C100" s="43">
        <v>9.6801346801346805E-2</v>
      </c>
      <c r="D100" s="43">
        <v>0</v>
      </c>
      <c r="E100" s="43">
        <v>1.1506734006734005E-2</v>
      </c>
      <c r="F100" s="44">
        <v>0.10830808080808081</v>
      </c>
      <c r="G100" s="43">
        <v>2.4255050505050505E-2</v>
      </c>
      <c r="H100" s="43">
        <v>8.2209595959595969E-2</v>
      </c>
      <c r="I100" s="43">
        <v>1.8434343434343434E-3</v>
      </c>
      <c r="J100" s="42">
        <v>5.1278916634438572E-2</v>
      </c>
      <c r="N100" s="6">
        <f t="shared" si="11"/>
        <v>0</v>
      </c>
      <c r="O100" s="6">
        <f t="shared" si="12"/>
        <v>0</v>
      </c>
      <c r="P100" s="6">
        <f t="shared" si="13"/>
        <v>-1.951563910473908E-18</v>
      </c>
    </row>
    <row r="101" spans="1:16" ht="12" customHeight="1">
      <c r="A101" s="24">
        <v>1942</v>
      </c>
      <c r="B101" s="45">
        <v>0.11728735632183908</v>
      </c>
      <c r="C101" s="43">
        <v>0.10919540229885059</v>
      </c>
      <c r="D101" s="43">
        <v>0</v>
      </c>
      <c r="E101" s="43">
        <v>8.0919540229884897E-3</v>
      </c>
      <c r="F101" s="44">
        <v>0.11728735632183908</v>
      </c>
      <c r="G101" s="43">
        <v>2.2701149425287358E-2</v>
      </c>
      <c r="H101" s="43">
        <v>9.2908045977011494E-2</v>
      </c>
      <c r="I101" s="43">
        <v>1.6781609195402299E-3</v>
      </c>
      <c r="J101" s="42">
        <v>5.5380155620887071E-2</v>
      </c>
      <c r="N101" s="6">
        <f t="shared" si="11"/>
        <v>0</v>
      </c>
      <c r="O101" s="6">
        <f t="shared" si="12"/>
        <v>0</v>
      </c>
      <c r="P101" s="6">
        <f t="shared" si="13"/>
        <v>3.6862873864507151E-18</v>
      </c>
    </row>
    <row r="102" spans="1:16" ht="12" customHeight="1">
      <c r="A102" s="24">
        <v>1943</v>
      </c>
      <c r="B102" s="45">
        <v>0.13110167646418464</v>
      </c>
      <c r="C102" s="43">
        <v>0.12337615211553815</v>
      </c>
      <c r="D102" s="43">
        <v>0</v>
      </c>
      <c r="E102" s="43">
        <v>7.7255243486464694E-3</v>
      </c>
      <c r="F102" s="44">
        <v>0.13110167646418464</v>
      </c>
      <c r="G102" s="43">
        <v>2.4319616808186371E-2</v>
      </c>
      <c r="H102" s="43">
        <v>0.10519268451992161</v>
      </c>
      <c r="I102" s="43">
        <v>1.5893751360766383E-3</v>
      </c>
      <c r="J102" s="42">
        <v>5.8416420768194068E-2</v>
      </c>
      <c r="N102" s="6">
        <f t="shared" si="11"/>
        <v>0</v>
      </c>
      <c r="O102" s="6">
        <f t="shared" si="12"/>
        <v>1.474514954580286E-17</v>
      </c>
      <c r="P102" s="6">
        <f t="shared" si="13"/>
        <v>1.5612511283791264E-17</v>
      </c>
    </row>
    <row r="103" spans="1:16" ht="12" customHeight="1">
      <c r="A103" s="24">
        <v>1944</v>
      </c>
      <c r="B103" s="45">
        <v>0.14940273037542662</v>
      </c>
      <c r="C103" s="43">
        <v>0.14042946530147896</v>
      </c>
      <c r="D103" s="43">
        <v>0</v>
      </c>
      <c r="E103" s="43">
        <v>8.9732650739476547E-3</v>
      </c>
      <c r="F103" s="44">
        <v>0.14940273037542662</v>
      </c>
      <c r="G103" s="43">
        <v>2.6717150170648463E-2</v>
      </c>
      <c r="H103" s="43">
        <v>0.12112841296928328</v>
      </c>
      <c r="I103" s="43">
        <v>1.5571672354948805E-3</v>
      </c>
      <c r="J103" s="42">
        <v>6.1014992278883642E-2</v>
      </c>
      <c r="N103" s="6">
        <f t="shared" si="11"/>
        <v>0</v>
      </c>
      <c r="O103" s="6">
        <f t="shared" si="12"/>
        <v>0</v>
      </c>
      <c r="P103" s="6">
        <f t="shared" si="13"/>
        <v>-8.6736173798840355E-18</v>
      </c>
    </row>
    <row r="104" spans="1:16" ht="12" customHeight="1">
      <c r="A104" s="24">
        <v>1945</v>
      </c>
      <c r="B104" s="45">
        <v>0.16795632817468731</v>
      </c>
      <c r="C104" s="43">
        <v>0.158999364002544</v>
      </c>
      <c r="D104" s="43">
        <v>0</v>
      </c>
      <c r="E104" s="43">
        <v>8.9569641721433113E-3</v>
      </c>
      <c r="F104" s="44">
        <v>0.16795632817468731</v>
      </c>
      <c r="G104" s="43">
        <v>3.0284078863684543E-2</v>
      </c>
      <c r="H104" s="43">
        <v>0.13612465550137801</v>
      </c>
      <c r="I104" s="43">
        <v>1.5475938096247614E-3</v>
      </c>
      <c r="J104" s="42">
        <v>6.4375325460663144E-2</v>
      </c>
      <c r="N104" s="6">
        <f t="shared" si="11"/>
        <v>0</v>
      </c>
      <c r="O104" s="6">
        <f t="shared" si="12"/>
        <v>0</v>
      </c>
      <c r="P104" s="6">
        <f t="shared" si="13"/>
        <v>8.4567769453869346E-18</v>
      </c>
    </row>
    <row r="105" spans="1:16" ht="12" customHeight="1">
      <c r="A105" s="24">
        <v>1946</v>
      </c>
      <c r="B105" s="45">
        <v>0.18309387490547693</v>
      </c>
      <c r="C105" s="43">
        <v>0.17554283245111807</v>
      </c>
      <c r="D105" s="43">
        <v>0</v>
      </c>
      <c r="E105" s="43">
        <v>7.5510424543588492E-3</v>
      </c>
      <c r="F105" s="44">
        <v>0.18309387490547693</v>
      </c>
      <c r="G105" s="43">
        <v>3.4838500594144971E-2</v>
      </c>
      <c r="H105" s="43">
        <v>0.14667818947823269</v>
      </c>
      <c r="I105" s="43">
        <v>1.5771848330992761E-3</v>
      </c>
      <c r="J105" s="42">
        <v>6.6851863732355674E-2</v>
      </c>
      <c r="N105" s="6">
        <f t="shared" si="11"/>
        <v>0</v>
      </c>
      <c r="O105" s="6">
        <f t="shared" si="12"/>
        <v>1.474514954580286E-17</v>
      </c>
      <c r="P105" s="6">
        <f t="shared" si="13"/>
        <v>-1.0625181290357943E-17</v>
      </c>
    </row>
    <row r="106" spans="1:16" ht="12" customHeight="1">
      <c r="A106" s="24">
        <v>1947</v>
      </c>
      <c r="B106" s="45">
        <v>0.17541271856989354</v>
      </c>
      <c r="C106" s="43">
        <v>0.17094852007424052</v>
      </c>
      <c r="D106" s="43">
        <v>0</v>
      </c>
      <c r="E106" s="43">
        <v>4.4641984956530064E-3</v>
      </c>
      <c r="F106" s="44">
        <v>0.17541271856989354</v>
      </c>
      <c r="G106" s="43">
        <v>3.8859040734590219E-2</v>
      </c>
      <c r="H106" s="43">
        <v>0.13512747875354109</v>
      </c>
      <c r="I106" s="43">
        <v>1.4261990817622352E-3</v>
      </c>
      <c r="J106" s="42">
        <v>6.1403536456813762E-2</v>
      </c>
      <c r="N106" s="6">
        <f t="shared" si="11"/>
        <v>0</v>
      </c>
      <c r="O106" s="6">
        <f t="shared" si="12"/>
        <v>1.474514954580286E-17</v>
      </c>
      <c r="P106" s="6">
        <f t="shared" si="13"/>
        <v>-1.0191500421363742E-17</v>
      </c>
    </row>
    <row r="107" spans="1:16" ht="12" customHeight="1">
      <c r="A107" s="24">
        <v>1948</v>
      </c>
      <c r="B107" s="45">
        <v>0.14979175897208685</v>
      </c>
      <c r="C107" s="43">
        <v>0.14178112538768275</v>
      </c>
      <c r="D107" s="43">
        <v>0</v>
      </c>
      <c r="E107" s="43">
        <v>8.0106335844040838E-3</v>
      </c>
      <c r="F107" s="44">
        <v>0.14979175897208685</v>
      </c>
      <c r="G107" s="43">
        <v>3.7403633141338058E-2</v>
      </c>
      <c r="H107" s="43">
        <v>0.11109437306158618</v>
      </c>
      <c r="I107" s="43">
        <v>1.2937527691626051E-3</v>
      </c>
      <c r="J107" s="42">
        <v>5.6801783819182584E-2</v>
      </c>
      <c r="N107" s="6">
        <f t="shared" ref="N107:N138" si="14">F107-B107</f>
        <v>0</v>
      </c>
      <c r="O107" s="6">
        <f t="shared" ref="O107:O138" si="15">B107-C107-D107-E107</f>
        <v>1.3877787807814457E-17</v>
      </c>
      <c r="P107" s="6">
        <f t="shared" ref="P107:P138" si="16">F107-G107-H107-I107</f>
        <v>1.2576745200831851E-17</v>
      </c>
    </row>
    <row r="108" spans="1:16" ht="12" customHeight="1">
      <c r="A108" s="41">
        <v>1949</v>
      </c>
      <c r="B108" s="40">
        <v>0.14293093393318337</v>
      </c>
      <c r="C108" s="38">
        <v>0.13330000833125052</v>
      </c>
      <c r="D108" s="38">
        <v>0</v>
      </c>
      <c r="E108" s="38">
        <v>9.6309256019328424E-3</v>
      </c>
      <c r="F108" s="39">
        <v>0.14293093393318337</v>
      </c>
      <c r="G108" s="38">
        <v>3.5991002249437638E-2</v>
      </c>
      <c r="H108" s="38">
        <v>0.10572356910772307</v>
      </c>
      <c r="I108" s="38">
        <v>1.2163625760226609E-3</v>
      </c>
      <c r="J108" s="37">
        <v>5.8725106926903019E-2</v>
      </c>
      <c r="N108" s="6">
        <f t="shared" si="14"/>
        <v>0</v>
      </c>
      <c r="O108" s="6">
        <f t="shared" si="15"/>
        <v>0</v>
      </c>
      <c r="P108" s="6">
        <f t="shared" si="16"/>
        <v>1.1709383462843448E-17</v>
      </c>
    </row>
    <row r="109" spans="1:16" ht="12" customHeight="1">
      <c r="A109" s="24">
        <v>1950</v>
      </c>
      <c r="B109" s="45">
        <v>0.15023340454149853</v>
      </c>
      <c r="C109" s="43">
        <v>0.13846032122794524</v>
      </c>
      <c r="D109" s="43">
        <v>0</v>
      </c>
      <c r="E109" s="46">
        <v>1.1773083313553284E-2</v>
      </c>
      <c r="F109" s="44">
        <v>0.15023340454149853</v>
      </c>
      <c r="G109" s="43">
        <v>4.721892554790727E-2</v>
      </c>
      <c r="H109" s="43">
        <v>0.10185932431363241</v>
      </c>
      <c r="I109" s="43">
        <v>1.1551546799588575E-3</v>
      </c>
      <c r="J109" s="42">
        <v>6.4141039636097325E-2</v>
      </c>
      <c r="N109" s="6">
        <f t="shared" si="14"/>
        <v>0</v>
      </c>
      <c r="O109" s="6">
        <f t="shared" si="15"/>
        <v>0</v>
      </c>
      <c r="P109" s="6">
        <f t="shared" si="16"/>
        <v>-1.2793585635328952E-17</v>
      </c>
    </row>
    <row r="110" spans="1:16" ht="12" customHeight="1">
      <c r="A110" s="24">
        <v>1951</v>
      </c>
      <c r="B110" s="45">
        <v>0.12698595606769894</v>
      </c>
      <c r="C110" s="43">
        <v>0.12243428159884766</v>
      </c>
      <c r="D110" s="43">
        <v>0</v>
      </c>
      <c r="E110" s="43">
        <v>4.5516744688512811E-3</v>
      </c>
      <c r="F110" s="44">
        <v>0.12698595606769894</v>
      </c>
      <c r="G110" s="43">
        <v>2.9254591285559951E-2</v>
      </c>
      <c r="H110" s="43">
        <v>9.6679870363701834E-2</v>
      </c>
      <c r="I110" s="43">
        <v>1.0514944184371623E-3</v>
      </c>
      <c r="J110" s="42">
        <v>5.9732454465818569E-2</v>
      </c>
      <c r="N110" s="6">
        <f t="shared" si="14"/>
        <v>0</v>
      </c>
      <c r="O110" s="6">
        <f t="shared" si="15"/>
        <v>0</v>
      </c>
      <c r="P110" s="6">
        <f t="shared" si="16"/>
        <v>-2.3852447794681098E-18</v>
      </c>
    </row>
    <row r="111" spans="1:16" ht="12" customHeight="1">
      <c r="A111" s="24">
        <v>1952</v>
      </c>
      <c r="B111" s="45">
        <v>0.12263327514435343</v>
      </c>
      <c r="C111" s="43">
        <v>0.11951121256881966</v>
      </c>
      <c r="D111" s="43">
        <v>0</v>
      </c>
      <c r="E111" s="43">
        <v>3.1220625755337718E-3</v>
      </c>
      <c r="F111" s="44">
        <v>0.12263327514435343</v>
      </c>
      <c r="G111" s="43">
        <v>2.5292063918356384E-2</v>
      </c>
      <c r="H111" s="43">
        <v>9.6360950718410096E-2</v>
      </c>
      <c r="I111" s="43">
        <v>9.8026050758694768E-4</v>
      </c>
      <c r="J111" s="42">
        <v>6.3894851431137087E-2</v>
      </c>
      <c r="N111" s="6">
        <f t="shared" si="14"/>
        <v>0</v>
      </c>
      <c r="O111" s="6">
        <f t="shared" si="15"/>
        <v>-3.4694469519536142E-18</v>
      </c>
      <c r="P111" s="6">
        <f t="shared" si="16"/>
        <v>7.589415207398531E-18</v>
      </c>
    </row>
    <row r="112" spans="1:16" ht="12" customHeight="1">
      <c r="A112" s="24">
        <v>1953</v>
      </c>
      <c r="B112" s="45">
        <v>0.12221731448763251</v>
      </c>
      <c r="C112" s="43">
        <v>0.11736496718828875</v>
      </c>
      <c r="D112" s="43">
        <v>0</v>
      </c>
      <c r="E112" s="43">
        <v>4.8523472993437719E-3</v>
      </c>
      <c r="F112" s="44">
        <v>0.12221731448763251</v>
      </c>
      <c r="G112" s="43">
        <v>2.4634023220595658E-2</v>
      </c>
      <c r="H112" s="43">
        <v>9.6662039374053516E-2</v>
      </c>
      <c r="I112" s="43">
        <v>9.2125189298334178E-4</v>
      </c>
      <c r="J112" s="42">
        <v>6.6422229786919959E-2</v>
      </c>
      <c r="N112" s="6">
        <f t="shared" si="14"/>
        <v>0</v>
      </c>
      <c r="O112" s="6">
        <f t="shared" si="15"/>
        <v>-6.9388939039072284E-18</v>
      </c>
      <c r="P112" s="6">
        <f t="shared" si="16"/>
        <v>-3.7947076036992655E-18</v>
      </c>
    </row>
    <row r="113" spans="1:16" ht="12" customHeight="1">
      <c r="A113" s="24">
        <v>1954</v>
      </c>
      <c r="B113" s="45">
        <v>0.11954289106559809</v>
      </c>
      <c r="C113" s="43">
        <v>0.11516770555060848</v>
      </c>
      <c r="D113" s="43">
        <v>0</v>
      </c>
      <c r="E113" s="43">
        <v>4.3751855149896006E-3</v>
      </c>
      <c r="F113" s="44">
        <v>0.11954289106559809</v>
      </c>
      <c r="G113" s="43">
        <v>2.1893737013950729E-2</v>
      </c>
      <c r="H113" s="43">
        <v>9.6782428020184025E-2</v>
      </c>
      <c r="I113" s="43">
        <v>8.6672603146334219E-4</v>
      </c>
      <c r="J113" s="42">
        <v>6.8209271729209167E-2</v>
      </c>
      <c r="N113" s="6">
        <f t="shared" si="14"/>
        <v>0</v>
      </c>
      <c r="O113" s="6">
        <f t="shared" si="15"/>
        <v>9.540979117872439E-18</v>
      </c>
      <c r="P113" s="6">
        <f t="shared" si="16"/>
        <v>1.8431436932253575E-18</v>
      </c>
    </row>
    <row r="114" spans="1:16" ht="12" customHeight="1">
      <c r="A114" s="24">
        <v>1955</v>
      </c>
      <c r="B114" s="45">
        <v>0.11787127333519085</v>
      </c>
      <c r="C114" s="43">
        <v>0.11256617442184452</v>
      </c>
      <c r="D114" s="43">
        <v>0</v>
      </c>
      <c r="E114" s="43">
        <v>5.3050989133463259E-3</v>
      </c>
      <c r="F114" s="44">
        <v>0.11787127333519085</v>
      </c>
      <c r="G114" s="43">
        <v>1.8980217330732796E-2</v>
      </c>
      <c r="H114" s="43">
        <v>9.8077458902201167E-2</v>
      </c>
      <c r="I114" s="43">
        <v>8.1359710225689609E-4</v>
      </c>
      <c r="J114" s="42">
        <v>7.0263917445240062E-2</v>
      </c>
      <c r="N114" s="6">
        <f t="shared" si="14"/>
        <v>0</v>
      </c>
      <c r="O114" s="6">
        <f t="shared" si="15"/>
        <v>0</v>
      </c>
      <c r="P114" s="6">
        <f t="shared" si="16"/>
        <v>-1.3335686721571705E-17</v>
      </c>
    </row>
    <row r="115" spans="1:16" ht="12" customHeight="1">
      <c r="A115" s="24">
        <v>1956</v>
      </c>
      <c r="B115" s="45">
        <v>0.11474915518585908</v>
      </c>
      <c r="C115" s="43">
        <v>0.10917598128411747</v>
      </c>
      <c r="D115" s="43">
        <v>0</v>
      </c>
      <c r="E115" s="43">
        <v>5.5731739017416066E-3</v>
      </c>
      <c r="F115" s="44">
        <v>0.11474915518585908</v>
      </c>
      <c r="G115" s="43">
        <v>1.6506368598908236E-2</v>
      </c>
      <c r="H115" s="43">
        <v>9.7483753574213655E-2</v>
      </c>
      <c r="I115" s="43">
        <v>7.5903301273719768E-4</v>
      </c>
      <c r="J115" s="42">
        <v>7.2391338302270139E-2</v>
      </c>
      <c r="N115" s="6">
        <f t="shared" si="14"/>
        <v>0</v>
      </c>
      <c r="O115" s="6">
        <f t="shared" si="15"/>
        <v>0</v>
      </c>
      <c r="P115" s="6">
        <f t="shared" si="16"/>
        <v>-5.2041704279304213E-18</v>
      </c>
    </row>
    <row r="116" spans="1:16" ht="12" customHeight="1">
      <c r="A116" s="24">
        <v>1957</v>
      </c>
      <c r="B116" s="45">
        <v>0.11312205991582075</v>
      </c>
      <c r="C116" s="43">
        <v>0.10794751176033672</v>
      </c>
      <c r="D116" s="43">
        <v>0</v>
      </c>
      <c r="E116" s="43">
        <v>5.1745481554840303E-3</v>
      </c>
      <c r="F116" s="44">
        <v>0.11312205991582075</v>
      </c>
      <c r="G116" s="43">
        <v>1.5033424114879922E-2</v>
      </c>
      <c r="H116" s="43">
        <v>9.7365684575389952E-2</v>
      </c>
      <c r="I116" s="43">
        <v>7.2295122555087886E-4</v>
      </c>
      <c r="J116" s="42">
        <v>7.6449572485643491E-2</v>
      </c>
      <c r="N116" s="6">
        <f t="shared" si="14"/>
        <v>0</v>
      </c>
      <c r="O116" s="6">
        <f t="shared" si="15"/>
        <v>0</v>
      </c>
      <c r="P116" s="6">
        <f t="shared" si="16"/>
        <v>-9.7578195523695399E-18</v>
      </c>
    </row>
    <row r="117" spans="1:16" ht="12" customHeight="1">
      <c r="A117" s="24">
        <v>1958</v>
      </c>
      <c r="B117" s="45">
        <v>0.11167980248789287</v>
      </c>
      <c r="C117" s="43">
        <v>0.10730225049852815</v>
      </c>
      <c r="D117" s="43">
        <v>0</v>
      </c>
      <c r="E117" s="43">
        <v>4.3775519893647242E-3</v>
      </c>
      <c r="F117" s="44">
        <v>0.11167980248789287</v>
      </c>
      <c r="G117" s="43">
        <v>1.4386098186307093E-2</v>
      </c>
      <c r="H117" s="43">
        <v>9.6600512771816541E-2</v>
      </c>
      <c r="I117" s="43">
        <v>6.9319152976925267E-4</v>
      </c>
      <c r="J117" s="42">
        <v>7.9364523469739823E-2</v>
      </c>
      <c r="N117" s="6">
        <f t="shared" si="14"/>
        <v>0</v>
      </c>
      <c r="O117" s="6">
        <f t="shared" si="15"/>
        <v>0</v>
      </c>
      <c r="P117" s="6">
        <f t="shared" si="16"/>
        <v>-1.4528309111305759E-17</v>
      </c>
    </row>
    <row r="118" spans="1:16" ht="12" customHeight="1">
      <c r="A118" s="41">
        <v>1959</v>
      </c>
      <c r="B118" s="40">
        <v>0.10915208613728129</v>
      </c>
      <c r="C118" s="38">
        <v>0.10497981157469717</v>
      </c>
      <c r="D118" s="38">
        <v>0</v>
      </c>
      <c r="E118" s="38">
        <v>4.1722745625841183E-3</v>
      </c>
      <c r="F118" s="39">
        <v>0.10915208613728129</v>
      </c>
      <c r="G118" s="38">
        <v>1.408254822790489E-2</v>
      </c>
      <c r="H118" s="38">
        <v>9.4414535666218033E-2</v>
      </c>
      <c r="I118" s="38">
        <v>6.5500224315836694E-4</v>
      </c>
      <c r="J118" s="37">
        <v>8.0244054197545656E-2</v>
      </c>
      <c r="N118" s="6">
        <f t="shared" si="14"/>
        <v>0</v>
      </c>
      <c r="O118" s="6">
        <f t="shared" si="15"/>
        <v>0</v>
      </c>
      <c r="P118" s="6">
        <f t="shared" si="16"/>
        <v>3.2526065174565133E-18</v>
      </c>
    </row>
    <row r="119" spans="1:16" ht="12" customHeight="1">
      <c r="A119" s="24">
        <v>1960</v>
      </c>
      <c r="B119" s="45">
        <v>0.10903999336209756</v>
      </c>
      <c r="C119" s="43">
        <v>0.10039827414537006</v>
      </c>
      <c r="D119" s="43">
        <v>0</v>
      </c>
      <c r="E119" s="43">
        <v>8.6417192167275031E-3</v>
      </c>
      <c r="F119" s="44">
        <v>0.10903999336209756</v>
      </c>
      <c r="G119" s="43">
        <v>1.6719216727514107E-2</v>
      </c>
      <c r="H119" s="43">
        <v>9.1715068038499825E-2</v>
      </c>
      <c r="I119" s="43">
        <v>6.0570859608363758E-4</v>
      </c>
      <c r="J119" s="42">
        <v>7.9945611528098551E-2</v>
      </c>
      <c r="N119" s="6">
        <f t="shared" si="14"/>
        <v>0</v>
      </c>
      <c r="O119" s="6">
        <f t="shared" si="15"/>
        <v>0</v>
      </c>
      <c r="P119" s="6">
        <f t="shared" si="16"/>
        <v>0</v>
      </c>
    </row>
    <row r="120" spans="1:16" ht="12" customHeight="1">
      <c r="A120" s="24">
        <v>1961</v>
      </c>
      <c r="B120" s="45">
        <v>0.11148223828984596</v>
      </c>
      <c r="C120" s="43">
        <v>9.8239547312165998E-2</v>
      </c>
      <c r="D120" s="43">
        <v>0</v>
      </c>
      <c r="E120" s="43">
        <v>1.3242690977679959E-2</v>
      </c>
      <c r="F120" s="44">
        <v>0.11148223828984596</v>
      </c>
      <c r="G120" s="43">
        <v>2.0284501729016038E-2</v>
      </c>
      <c r="H120" s="43">
        <v>9.0624017604526888E-2</v>
      </c>
      <c r="I120" s="43">
        <v>5.7371895630304941E-4</v>
      </c>
      <c r="J120" s="42">
        <v>8.3194534954588381E-2</v>
      </c>
      <c r="N120" s="6">
        <f t="shared" si="14"/>
        <v>0</v>
      </c>
      <c r="O120" s="6">
        <f t="shared" si="15"/>
        <v>0</v>
      </c>
      <c r="P120" s="6">
        <f t="shared" si="16"/>
        <v>-1.1817803680091998E-17</v>
      </c>
    </row>
    <row r="121" spans="1:16" ht="12" customHeight="1">
      <c r="A121" s="24">
        <v>1962</v>
      </c>
      <c r="B121" s="45">
        <v>0.10591345795784614</v>
      </c>
      <c r="C121" s="43">
        <v>9.8474880630239237E-2</v>
      </c>
      <c r="D121" s="43">
        <v>0</v>
      </c>
      <c r="E121" s="43">
        <v>7.4385773276069087E-3</v>
      </c>
      <c r="F121" s="44">
        <v>0.10591345795784614</v>
      </c>
      <c r="G121" s="43">
        <v>1.8704848439711031E-2</v>
      </c>
      <c r="H121" s="43">
        <v>8.6664928874655558E-2</v>
      </c>
      <c r="I121" s="43">
        <v>5.4368064347955615E-4</v>
      </c>
      <c r="J121" s="42">
        <v>8.5642621997823978E-2</v>
      </c>
      <c r="N121" s="6">
        <f t="shared" si="14"/>
        <v>0</v>
      </c>
      <c r="O121" s="6">
        <f t="shared" si="15"/>
        <v>-6.9388939039072284E-18</v>
      </c>
      <c r="P121" s="6">
        <f t="shared" si="16"/>
        <v>-4.0115480381963664E-18</v>
      </c>
    </row>
    <row r="122" spans="1:16" ht="12" customHeight="1">
      <c r="A122" s="24">
        <v>1963</v>
      </c>
      <c r="B122" s="45">
        <v>9.8103706878080135E-2</v>
      </c>
      <c r="C122" s="43">
        <v>9.4636097421612747E-2</v>
      </c>
      <c r="D122" s="43">
        <v>0</v>
      </c>
      <c r="E122" s="43">
        <v>3.4676094564673921E-3</v>
      </c>
      <c r="F122" s="44">
        <v>9.8103706878080135E-2</v>
      </c>
      <c r="G122" s="43">
        <v>1.1938432969073638E-2</v>
      </c>
      <c r="H122" s="43">
        <v>8.5643882579815728E-2</v>
      </c>
      <c r="I122" s="43">
        <v>5.2139132919077204E-4</v>
      </c>
      <c r="J122" s="42">
        <v>8.4607575994939205E-2</v>
      </c>
      <c r="N122" s="6">
        <f t="shared" si="14"/>
        <v>0</v>
      </c>
      <c r="O122" s="6">
        <f t="shared" si="15"/>
        <v>-3.903127820947816E-18</v>
      </c>
      <c r="P122" s="6">
        <f t="shared" si="16"/>
        <v>-4.1199682554449168E-18</v>
      </c>
    </row>
    <row r="123" spans="1:16" ht="12" customHeight="1">
      <c r="A123" s="24">
        <v>1964</v>
      </c>
      <c r="B123" s="45">
        <v>9.5603891636911575E-2</v>
      </c>
      <c r="C123" s="43">
        <v>9.1722082091263465E-2</v>
      </c>
      <c r="D123" s="43">
        <v>0</v>
      </c>
      <c r="E123" s="43">
        <v>3.8818095456481E-3</v>
      </c>
      <c r="F123" s="44">
        <v>9.5603891636911575E-2</v>
      </c>
      <c r="G123" s="43">
        <v>1.1209748747010842E-2</v>
      </c>
      <c r="H123" s="43">
        <v>8.3915877747567716E-2</v>
      </c>
      <c r="I123" s="43">
        <v>4.7826514233301665E-4</v>
      </c>
      <c r="J123" s="42">
        <v>8.4672119693393763E-2</v>
      </c>
      <c r="N123" s="6">
        <f t="shared" si="14"/>
        <v>0</v>
      </c>
      <c r="O123" s="6">
        <f t="shared" si="15"/>
        <v>9.9746599868666408E-18</v>
      </c>
      <c r="P123" s="6">
        <f t="shared" si="16"/>
        <v>-4.6620693416876691E-18</v>
      </c>
    </row>
    <row r="124" spans="1:16" ht="12" customHeight="1">
      <c r="A124" s="24">
        <v>1965</v>
      </c>
      <c r="B124" s="45">
        <v>9.594922135369327E-2</v>
      </c>
      <c r="C124" s="43">
        <v>8.9209369340254627E-2</v>
      </c>
      <c r="D124" s="43">
        <v>0</v>
      </c>
      <c r="E124" s="43">
        <v>6.7398520134386401E-3</v>
      </c>
      <c r="F124" s="44">
        <v>9.594922135369327E-2</v>
      </c>
      <c r="G124" s="43">
        <v>1.2873416954493122E-2</v>
      </c>
      <c r="H124" s="43">
        <v>8.2633460582924326E-2</v>
      </c>
      <c r="I124" s="43">
        <v>4.423438162758286E-4</v>
      </c>
      <c r="J124" s="42">
        <v>8.8158182572592433E-2</v>
      </c>
      <c r="N124" s="6">
        <f t="shared" si="14"/>
        <v>0</v>
      </c>
      <c r="O124" s="6">
        <f t="shared" si="15"/>
        <v>0</v>
      </c>
      <c r="P124" s="6">
        <f t="shared" si="16"/>
        <v>-6.0715321659188248E-18</v>
      </c>
    </row>
    <row r="125" spans="1:16" ht="12" customHeight="1">
      <c r="A125" s="24">
        <v>1966</v>
      </c>
      <c r="B125" s="45">
        <v>9.8341591957150629E-2</v>
      </c>
      <c r="C125" s="43">
        <v>8.8473889063927155E-2</v>
      </c>
      <c r="D125" s="43">
        <v>0</v>
      </c>
      <c r="E125" s="43">
        <v>9.8677028932234821E-3</v>
      </c>
      <c r="F125" s="44">
        <v>9.8341591957150629E-2</v>
      </c>
      <c r="G125" s="43">
        <v>1.5074614040615242E-2</v>
      </c>
      <c r="H125" s="43">
        <v>8.2848795577578557E-2</v>
      </c>
      <c r="I125" s="43">
        <v>4.1818233895683554E-4</v>
      </c>
      <c r="J125" s="42">
        <v>9.2225091428426414E-2</v>
      </c>
      <c r="N125" s="6">
        <f t="shared" si="14"/>
        <v>0</v>
      </c>
      <c r="O125" s="6">
        <f t="shared" si="15"/>
        <v>0</v>
      </c>
      <c r="P125" s="6">
        <f t="shared" si="16"/>
        <v>-1.1546753136970622E-17</v>
      </c>
    </row>
    <row r="126" spans="1:16" ht="12" customHeight="1">
      <c r="A126" s="24">
        <v>1967</v>
      </c>
      <c r="B126" s="45">
        <v>9.7959573365340016E-2</v>
      </c>
      <c r="C126" s="43">
        <v>8.8200260054374993E-2</v>
      </c>
      <c r="D126" s="43">
        <v>0</v>
      </c>
      <c r="E126" s="43">
        <v>9.7593133109650249E-3</v>
      </c>
      <c r="F126" s="44">
        <v>9.7959573365340016E-2</v>
      </c>
      <c r="G126" s="43">
        <v>1.6503450721514497E-2</v>
      </c>
      <c r="H126" s="43">
        <v>8.105785755203361E-2</v>
      </c>
      <c r="I126" s="43">
        <v>3.9826509179192012E-4</v>
      </c>
      <c r="J126" s="42">
        <v>9.3059404027754422E-2</v>
      </c>
      <c r="N126" s="6">
        <f t="shared" si="14"/>
        <v>0</v>
      </c>
      <c r="O126" s="6">
        <f t="shared" si="15"/>
        <v>0</v>
      </c>
      <c r="P126" s="6">
        <f t="shared" si="16"/>
        <v>-1.7835125737386548E-17</v>
      </c>
    </row>
    <row r="127" spans="1:16" ht="12" customHeight="1">
      <c r="A127" s="24">
        <v>1968</v>
      </c>
      <c r="B127" s="45">
        <v>9.5908677644206478E-2</v>
      </c>
      <c r="C127" s="43">
        <v>8.5306035402004682E-2</v>
      </c>
      <c r="D127" s="43">
        <v>0</v>
      </c>
      <c r="E127" s="43">
        <v>1.0602642242201801E-2</v>
      </c>
      <c r="F127" s="44">
        <v>9.5908677644206478E-2</v>
      </c>
      <c r="G127" s="43">
        <v>1.6764319628245275E-2</v>
      </c>
      <c r="H127" s="43">
        <v>7.8775633902414377E-2</v>
      </c>
      <c r="I127" s="43">
        <v>3.6872411354682289E-4</v>
      </c>
      <c r="J127" s="42">
        <v>9.1737333210187733E-2</v>
      </c>
      <c r="N127" s="6">
        <f t="shared" si="14"/>
        <v>0</v>
      </c>
      <c r="O127" s="6">
        <f t="shared" si="15"/>
        <v>0</v>
      </c>
      <c r="P127" s="6">
        <f t="shared" si="16"/>
        <v>2.6562953225894859E-18</v>
      </c>
    </row>
    <row r="128" spans="1:16" ht="12" customHeight="1">
      <c r="A128" s="41">
        <v>1969</v>
      </c>
      <c r="B128" s="40">
        <v>9.0494481338362215E-2</v>
      </c>
      <c r="C128" s="38">
        <v>8.1500849717060925E-2</v>
      </c>
      <c r="D128" s="38">
        <v>0</v>
      </c>
      <c r="E128" s="38">
        <v>8.9936316213013023E-3</v>
      </c>
      <c r="F128" s="39">
        <v>9.0494481338362215E-2</v>
      </c>
      <c r="G128" s="38">
        <v>1.5105166948191683E-2</v>
      </c>
      <c r="H128" s="38">
        <v>7.5051484369576787E-2</v>
      </c>
      <c r="I128" s="38">
        <v>3.378300205937478E-4</v>
      </c>
      <c r="J128" s="37">
        <v>9.6241076164106709E-2</v>
      </c>
      <c r="N128" s="6">
        <f t="shared" si="14"/>
        <v>0</v>
      </c>
      <c r="O128" s="6">
        <f t="shared" si="15"/>
        <v>0</v>
      </c>
      <c r="P128" s="6">
        <f t="shared" si="16"/>
        <v>-1.5720931501039814E-18</v>
      </c>
    </row>
    <row r="129" spans="1:16" ht="12" customHeight="1">
      <c r="A129" s="24">
        <v>1970</v>
      </c>
      <c r="B129" s="25">
        <v>8.521863920310653E-2</v>
      </c>
      <c r="C129" s="33">
        <v>8.019584669930778E-2</v>
      </c>
      <c r="D129" s="33">
        <v>0</v>
      </c>
      <c r="E129" s="33">
        <v>5.0227925037987413E-3</v>
      </c>
      <c r="F129" s="21">
        <v>8.521863920310653E-2</v>
      </c>
      <c r="G129" s="33">
        <v>1.280390005065001E-2</v>
      </c>
      <c r="H129" s="33">
        <v>7.2106618267769707E-2</v>
      </c>
      <c r="I129" s="33">
        <v>3.0812088468681409E-4</v>
      </c>
      <c r="J129" s="19">
        <v>0.10420239944691104</v>
      </c>
      <c r="N129" s="6">
        <f t="shared" si="14"/>
        <v>0</v>
      </c>
      <c r="O129" s="6">
        <f t="shared" si="15"/>
        <v>9.540979117872439E-18</v>
      </c>
      <c r="P129" s="6">
        <f t="shared" si="16"/>
        <v>4.7704895589362195E-18</v>
      </c>
    </row>
    <row r="130" spans="1:16" ht="12" customHeight="1">
      <c r="A130" s="24">
        <v>1971</v>
      </c>
      <c r="B130" s="25">
        <v>8.4498921998922005E-2</v>
      </c>
      <c r="C130" s="20">
        <v>7.9310079310079315E-2</v>
      </c>
      <c r="D130" s="20">
        <v>0</v>
      </c>
      <c r="E130" s="20">
        <v>5.188842688842692E-3</v>
      </c>
      <c r="F130" s="21">
        <v>8.4498921998922005E-2</v>
      </c>
      <c r="G130" s="20">
        <v>1.2346962346962347E-2</v>
      </c>
      <c r="H130" s="20">
        <v>7.1870909370909369E-2</v>
      </c>
      <c r="I130" s="20">
        <v>2.8105028105028106E-4</v>
      </c>
      <c r="J130" s="19">
        <v>0.10848499748935649</v>
      </c>
      <c r="N130" s="6">
        <f t="shared" si="14"/>
        <v>0</v>
      </c>
      <c r="O130" s="6">
        <f t="shared" si="15"/>
        <v>0</v>
      </c>
      <c r="P130" s="6">
        <f t="shared" si="16"/>
        <v>4.1199682554449168E-18</v>
      </c>
    </row>
    <row r="131" spans="1:16" ht="12" customHeight="1">
      <c r="A131" s="24">
        <v>1972</v>
      </c>
      <c r="B131" s="25">
        <v>8.0371320806709959E-2</v>
      </c>
      <c r="C131" s="20">
        <v>7.3196355682620604E-2</v>
      </c>
      <c r="D131" s="20">
        <v>0</v>
      </c>
      <c r="E131" s="20">
        <v>7.1749651240893579E-3</v>
      </c>
      <c r="F131" s="21">
        <v>8.0371320806709959E-2</v>
      </c>
      <c r="G131" s="20">
        <v>9.8169229974338218E-3</v>
      </c>
      <c r="H131" s="20">
        <v>7.0302946799166419E-2</v>
      </c>
      <c r="I131" s="20">
        <v>2.514510101097084E-4</v>
      </c>
      <c r="J131" s="19">
        <v>0.10456938563082227</v>
      </c>
      <c r="N131" s="6">
        <f t="shared" si="14"/>
        <v>0</v>
      </c>
      <c r="O131" s="6">
        <f t="shared" si="15"/>
        <v>0</v>
      </c>
      <c r="P131" s="6">
        <f t="shared" si="16"/>
        <v>9.9746599868666408E-18</v>
      </c>
    </row>
    <row r="132" spans="1:16" ht="12" customHeight="1">
      <c r="A132" s="24">
        <v>1973</v>
      </c>
      <c r="B132" s="25">
        <v>8.7823610116917208E-2</v>
      </c>
      <c r="C132" s="20">
        <v>7.0388928656645186E-2</v>
      </c>
      <c r="D132" s="20">
        <v>0</v>
      </c>
      <c r="E132" s="20">
        <v>1.7434681460272015E-2</v>
      </c>
      <c r="F132" s="21">
        <v>8.7823610116917208E-2</v>
      </c>
      <c r="G132" s="20">
        <v>1.9252565020281557E-2</v>
      </c>
      <c r="H132" s="20">
        <v>6.8353316630875682E-2</v>
      </c>
      <c r="I132" s="20">
        <v>2.1772846575996181E-4</v>
      </c>
      <c r="J132" s="19">
        <v>0.10568623424764784</v>
      </c>
      <c r="N132" s="6">
        <f t="shared" si="14"/>
        <v>0</v>
      </c>
      <c r="O132" s="6">
        <f t="shared" si="15"/>
        <v>0</v>
      </c>
      <c r="P132" s="6">
        <f t="shared" si="16"/>
        <v>1.0814916670542907E-17</v>
      </c>
    </row>
    <row r="133" spans="1:16" ht="12" customHeight="1">
      <c r="A133" s="24">
        <v>1974</v>
      </c>
      <c r="B133" s="25">
        <v>9.3415776300562484E-2</v>
      </c>
      <c r="C133" s="20">
        <v>7.3606588260623843E-2</v>
      </c>
      <c r="D133" s="22">
        <v>0</v>
      </c>
      <c r="E133" s="22">
        <v>1.9809188039938645E-2</v>
      </c>
      <c r="F133" s="21">
        <v>9.3415776300562484E-2</v>
      </c>
      <c r="G133" s="20">
        <v>2.3864951422343031E-2</v>
      </c>
      <c r="H133" s="20">
        <v>6.9354361223995478E-2</v>
      </c>
      <c r="I133" s="20">
        <v>1.9646365422396856E-4</v>
      </c>
      <c r="J133" s="19">
        <v>0.1136473994636118</v>
      </c>
      <c r="N133" s="6">
        <f t="shared" si="14"/>
        <v>0</v>
      </c>
      <c r="O133" s="6">
        <f t="shared" si="15"/>
        <v>0</v>
      </c>
      <c r="P133" s="6">
        <f t="shared" si="16"/>
        <v>5.9360068943581368E-18</v>
      </c>
    </row>
    <row r="134" spans="1:16" ht="12" customHeight="1">
      <c r="A134" s="24">
        <v>1975</v>
      </c>
      <c r="B134" s="25">
        <v>8.0660615500295407E-2</v>
      </c>
      <c r="C134" s="20">
        <v>6.9437134110317419E-2</v>
      </c>
      <c r="D134" s="22">
        <v>0</v>
      </c>
      <c r="E134" s="22">
        <v>1.1223481389977983E-2</v>
      </c>
      <c r="F134" s="21">
        <f t="shared" ref="F134:F160" si="17">G134+H134+I134</f>
        <v>8.0660615500295393E-2</v>
      </c>
      <c r="G134" s="20">
        <v>1.7890327085235511E-2</v>
      </c>
      <c r="H134" s="20">
        <v>6.2613459369461305E-2</v>
      </c>
      <c r="I134" s="20">
        <v>1.5682904559858208E-4</v>
      </c>
      <c r="J134" s="19">
        <v>0.10020781217943914</v>
      </c>
      <c r="N134" s="6">
        <f t="shared" si="14"/>
        <v>0</v>
      </c>
      <c r="O134" s="6">
        <f t="shared" si="15"/>
        <v>0</v>
      </c>
      <c r="P134" s="6">
        <f t="shared" si="16"/>
        <v>-4.391018798566293E-18</v>
      </c>
    </row>
    <row r="135" spans="1:16" ht="12" customHeight="1">
      <c r="A135" s="24">
        <v>1976</v>
      </c>
      <c r="B135" s="25">
        <v>7.9514352012570566E-2</v>
      </c>
      <c r="C135" s="20">
        <v>6.7537136175110993E-2</v>
      </c>
      <c r="D135" s="22">
        <v>0</v>
      </c>
      <c r="E135" s="22">
        <v>1.1977215837459577E-2</v>
      </c>
      <c r="F135" s="21">
        <f t="shared" si="17"/>
        <v>7.951435201257058E-2</v>
      </c>
      <c r="G135" s="20">
        <v>1.7809833549542308E-2</v>
      </c>
      <c r="H135" s="20">
        <v>6.1571138842703405E-2</v>
      </c>
      <c r="I135" s="20">
        <v>1.3337962032486158E-4</v>
      </c>
      <c r="J135" s="19">
        <v>0.10161323451482344</v>
      </c>
      <c r="N135" s="6">
        <f t="shared" si="14"/>
        <v>0</v>
      </c>
      <c r="O135" s="6">
        <f t="shared" si="15"/>
        <v>0</v>
      </c>
      <c r="P135" s="6">
        <f t="shared" si="16"/>
        <v>2.2497195079074217E-18</v>
      </c>
    </row>
    <row r="136" spans="1:16" ht="12" customHeight="1">
      <c r="A136" s="24">
        <v>1977</v>
      </c>
      <c r="B136" s="25">
        <v>7.8018272700711488E-2</v>
      </c>
      <c r="C136" s="20">
        <v>6.5316613627928649E-2</v>
      </c>
      <c r="D136" s="22">
        <v>0</v>
      </c>
      <c r="E136" s="22">
        <v>1.2701659072782836E-2</v>
      </c>
      <c r="F136" s="21">
        <f t="shared" si="17"/>
        <v>7.8018272700711475E-2</v>
      </c>
      <c r="G136" s="20">
        <v>1.4940341290460134E-2</v>
      </c>
      <c r="H136" s="20">
        <v>6.2962641250187537E-2</v>
      </c>
      <c r="I136" s="20">
        <v>1.1529016006380442E-4</v>
      </c>
      <c r="J136" s="19">
        <v>9.7709362209289302E-2</v>
      </c>
      <c r="N136" s="6">
        <f t="shared" si="14"/>
        <v>0</v>
      </c>
      <c r="O136" s="6">
        <f t="shared" si="15"/>
        <v>0</v>
      </c>
      <c r="P136" s="6">
        <f t="shared" si="16"/>
        <v>-4.8653572490287011E-18</v>
      </c>
    </row>
    <row r="137" spans="1:16" ht="12" customHeight="1">
      <c r="A137" s="24">
        <v>1978</v>
      </c>
      <c r="B137" s="25">
        <v>7.4716217243213742E-2</v>
      </c>
      <c r="C137" s="20">
        <v>6.4318334127855967E-2</v>
      </c>
      <c r="D137" s="22">
        <v>0</v>
      </c>
      <c r="E137" s="22">
        <v>1.0397883115357777E-2</v>
      </c>
      <c r="F137" s="21">
        <f t="shared" si="17"/>
        <v>7.4716217243213728E-2</v>
      </c>
      <c r="G137" s="20">
        <v>1.0995502311024519E-2</v>
      </c>
      <c r="H137" s="20">
        <v>6.3619845102631592E-2</v>
      </c>
      <c r="I137" s="20">
        <v>1.0086982955762362E-4</v>
      </c>
      <c r="J137" s="19">
        <v>9.8095093836140027E-2</v>
      </c>
      <c r="N137" s="6">
        <f t="shared" si="14"/>
        <v>0</v>
      </c>
      <c r="O137" s="6">
        <f t="shared" si="15"/>
        <v>0</v>
      </c>
      <c r="P137" s="6">
        <f t="shared" si="16"/>
        <v>-3.1441863002079629E-18</v>
      </c>
    </row>
    <row r="138" spans="1:16" ht="12" customHeight="1">
      <c r="A138" s="24">
        <v>1979</v>
      </c>
      <c r="B138" s="25">
        <v>6.9486485365810313E-2</v>
      </c>
      <c r="C138" s="20">
        <v>5.9324594087088386E-2</v>
      </c>
      <c r="D138" s="22">
        <v>0</v>
      </c>
      <c r="E138" s="22">
        <v>1.016189127872193E-2</v>
      </c>
      <c r="F138" s="21">
        <f t="shared" si="17"/>
        <v>6.9486485365810313E-2</v>
      </c>
      <c r="G138" s="20">
        <v>8.3966662125259904E-3</v>
      </c>
      <c r="H138" s="20">
        <v>6.1003334972188815E-2</v>
      </c>
      <c r="I138" s="20">
        <v>8.6484181095505786E-5</v>
      </c>
      <c r="J138" s="19">
        <v>9.4256291996764635E-2</v>
      </c>
      <c r="N138" s="6">
        <f t="shared" si="14"/>
        <v>0</v>
      </c>
      <c r="O138" s="6">
        <f t="shared" si="15"/>
        <v>0</v>
      </c>
      <c r="P138" s="6">
        <f t="shared" si="16"/>
        <v>-1.3552527156068805E-18</v>
      </c>
    </row>
    <row r="139" spans="1:16" ht="12" customHeight="1">
      <c r="A139" s="26">
        <v>1980</v>
      </c>
      <c r="B139" s="36">
        <v>6.0497570969279602E-2</v>
      </c>
      <c r="C139" s="33">
        <v>4.8106471668069646E-2</v>
      </c>
      <c r="D139" s="35">
        <v>0</v>
      </c>
      <c r="E139" s="35">
        <v>1.239109930120995E-2</v>
      </c>
      <c r="F139" s="34">
        <f t="shared" si="17"/>
        <v>6.0497570969279602E-2</v>
      </c>
      <c r="G139" s="33">
        <v>4.5842249921398794E-3</v>
      </c>
      <c r="H139" s="33">
        <v>5.5839308715098519E-2</v>
      </c>
      <c r="I139" s="33">
        <v>7.4037262041197154E-5</v>
      </c>
      <c r="J139" s="32">
        <v>8.0768081667124292E-2</v>
      </c>
      <c r="N139" s="6">
        <f t="shared" ref="N139:N168" si="18">F139-B139</f>
        <v>0</v>
      </c>
      <c r="O139" s="6">
        <f t="shared" ref="O139:O168" si="19">B139-C139-D139-E139</f>
        <v>0</v>
      </c>
      <c r="P139" s="6">
        <f t="shared" ref="P139:P165" si="20">F139-G139-H139-I139</f>
        <v>3.1035287187397564E-18</v>
      </c>
    </row>
    <row r="140" spans="1:16" ht="12" customHeight="1">
      <c r="A140" s="24">
        <v>1981</v>
      </c>
      <c r="B140" s="25">
        <v>5.7457795891901912E-2</v>
      </c>
      <c r="C140" s="20">
        <v>3.6213324687955913E-2</v>
      </c>
      <c r="D140" s="22">
        <v>0</v>
      </c>
      <c r="E140" s="22">
        <v>2.1244471203946E-2</v>
      </c>
      <c r="F140" s="21">
        <f t="shared" si="17"/>
        <v>5.7457795891901919E-2</v>
      </c>
      <c r="G140" s="20">
        <v>2.4129865919459048E-3</v>
      </c>
      <c r="H140" s="20">
        <v>5.4977190097955222E-2</v>
      </c>
      <c r="I140" s="20">
        <v>6.7619202000787358E-5</v>
      </c>
      <c r="J140" s="19">
        <v>6.560282211947574E-2</v>
      </c>
      <c r="N140" s="6">
        <f t="shared" si="18"/>
        <v>0</v>
      </c>
      <c r="O140" s="6">
        <f t="shared" si="19"/>
        <v>0</v>
      </c>
      <c r="P140" s="6">
        <f t="shared" si="20"/>
        <v>1.6669608401964631E-18</v>
      </c>
    </row>
    <row r="141" spans="1:16" ht="12" customHeight="1">
      <c r="A141" s="24">
        <v>1982</v>
      </c>
      <c r="B141" s="25">
        <v>5.6753367667041317E-2</v>
      </c>
      <c r="C141" s="20">
        <v>2.1881448054889199E-2</v>
      </c>
      <c r="D141" s="22">
        <v>0</v>
      </c>
      <c r="E141" s="22">
        <v>3.4871919612152122E-2</v>
      </c>
      <c r="F141" s="21">
        <f t="shared" si="17"/>
        <v>5.675336766704131E-2</v>
      </c>
      <c r="G141" s="20">
        <v>2.5372833872942912E-3</v>
      </c>
      <c r="H141" s="20">
        <v>5.4154853969904881E-2</v>
      </c>
      <c r="I141" s="20">
        <v>6.123030984214323E-5</v>
      </c>
      <c r="J141" s="19">
        <v>4.0047238008132299E-2</v>
      </c>
      <c r="N141" s="6">
        <f t="shared" si="18"/>
        <v>0</v>
      </c>
      <c r="O141" s="6">
        <f t="shared" si="19"/>
        <v>0</v>
      </c>
      <c r="P141" s="6">
        <f t="shared" si="20"/>
        <v>-2.7782680669941051E-18</v>
      </c>
    </row>
    <row r="142" spans="1:16" ht="12" customHeight="1">
      <c r="A142" s="24">
        <v>1983</v>
      </c>
      <c r="B142" s="25">
        <v>5.4127730288992343E-2</v>
      </c>
      <c r="C142" s="20">
        <v>1.6608428089584969E-2</v>
      </c>
      <c r="D142" s="22">
        <v>0</v>
      </c>
      <c r="E142" s="22">
        <v>3.751930219940737E-2</v>
      </c>
      <c r="F142" s="21">
        <f t="shared" si="17"/>
        <v>5.4127730288992336E-2</v>
      </c>
      <c r="G142" s="20">
        <v>2.6216844797037611E-3</v>
      </c>
      <c r="H142" s="20">
        <v>5.1450652765289047E-2</v>
      </c>
      <c r="I142" s="20">
        <v>5.5393043999529534E-5</v>
      </c>
      <c r="J142" s="19">
        <v>3.0266193032924438E-2</v>
      </c>
      <c r="N142" s="6">
        <f t="shared" si="18"/>
        <v>0</v>
      </c>
      <c r="O142" s="6">
        <f t="shared" si="19"/>
        <v>0</v>
      </c>
      <c r="P142" s="6">
        <f t="shared" si="20"/>
        <v>-2.4868887331386258E-18</v>
      </c>
    </row>
    <row r="143" spans="1:16" ht="12" customHeight="1">
      <c r="A143" s="24">
        <v>1984</v>
      </c>
      <c r="B143" s="25">
        <v>5.2251456949216922E-2</v>
      </c>
      <c r="C143" s="20">
        <v>1.3065941679826398E-2</v>
      </c>
      <c r="D143" s="22">
        <v>0</v>
      </c>
      <c r="E143" s="22">
        <v>3.9185515269390528E-2</v>
      </c>
      <c r="F143" s="21">
        <f t="shared" si="17"/>
        <v>5.2251456949216922E-2</v>
      </c>
      <c r="G143" s="20">
        <v>2.7784909628702165E-3</v>
      </c>
      <c r="H143" s="20">
        <v>4.942161665969113E-2</v>
      </c>
      <c r="I143" s="20">
        <v>5.134932665557615E-5</v>
      </c>
      <c r="J143" s="19">
        <v>2.3997709596451172E-2</v>
      </c>
      <c r="N143" s="6">
        <f t="shared" si="18"/>
        <v>0</v>
      </c>
      <c r="O143" s="6">
        <f t="shared" si="19"/>
        <v>0</v>
      </c>
      <c r="P143" s="6">
        <f t="shared" si="20"/>
        <v>5.8275866771095863E-19</v>
      </c>
    </row>
    <row r="144" spans="1:16" ht="12" customHeight="1">
      <c r="A144" s="24">
        <v>1985</v>
      </c>
      <c r="B144" s="25">
        <v>4.8533138417251362E-2</v>
      </c>
      <c r="C144" s="20">
        <v>6.2226100508434735E-3</v>
      </c>
      <c r="D144" s="22">
        <v>0</v>
      </c>
      <c r="E144" s="22">
        <v>4.231052836640789E-2</v>
      </c>
      <c r="F144" s="21">
        <f t="shared" si="17"/>
        <v>4.8533138417251362E-2</v>
      </c>
      <c r="G144" s="20">
        <v>2.9253512192451724E-3</v>
      </c>
      <c r="H144" s="20">
        <v>4.5560775499821293E-2</v>
      </c>
      <c r="I144" s="20">
        <v>4.7011698184897654E-5</v>
      </c>
      <c r="J144" s="19">
        <v>1.124247278225975E-2</v>
      </c>
      <c r="N144" s="6">
        <f t="shared" si="18"/>
        <v>0</v>
      </c>
      <c r="O144" s="6">
        <f t="shared" si="19"/>
        <v>0</v>
      </c>
      <c r="P144" s="6">
        <f t="shared" si="20"/>
        <v>7.1150767569361228E-19</v>
      </c>
    </row>
    <row r="145" spans="1:16" ht="12" customHeight="1">
      <c r="A145" s="24">
        <v>1986</v>
      </c>
      <c r="B145" s="25">
        <v>4.626469778869978E-2</v>
      </c>
      <c r="C145" s="20">
        <v>5.754078811790699E-3</v>
      </c>
      <c r="D145" s="22">
        <v>0</v>
      </c>
      <c r="E145" s="22">
        <v>4.051061897690908E-2</v>
      </c>
      <c r="F145" s="21">
        <f t="shared" si="17"/>
        <v>4.6264697788699773E-2</v>
      </c>
      <c r="G145" s="20">
        <v>3.1477845826652327E-3</v>
      </c>
      <c r="H145" s="20">
        <v>4.3073474968882454E-2</v>
      </c>
      <c r="I145" s="20">
        <v>4.343823715209111E-5</v>
      </c>
      <c r="J145" s="19">
        <v>1.0363251591862067E-2</v>
      </c>
      <c r="N145" s="6">
        <f t="shared" si="18"/>
        <v>0</v>
      </c>
      <c r="O145" s="6">
        <f t="shared" si="19"/>
        <v>0</v>
      </c>
      <c r="P145" s="6">
        <f t="shared" si="20"/>
        <v>-1.6669608401964631E-18</v>
      </c>
    </row>
    <row r="146" spans="1:16" ht="12" customHeight="1">
      <c r="A146" s="24">
        <v>1987</v>
      </c>
      <c r="B146" s="25">
        <v>4.6021724168885961E-2</v>
      </c>
      <c r="C146" s="20">
        <v>1.6524350600774191E-2</v>
      </c>
      <c r="D146" s="22">
        <v>0</v>
      </c>
      <c r="E146" s="22">
        <v>2.949737356811177E-2</v>
      </c>
      <c r="F146" s="21">
        <f t="shared" si="17"/>
        <v>4.6021724168885968E-2</v>
      </c>
      <c r="G146" s="20">
        <v>3.2167329961997667E-3</v>
      </c>
      <c r="H146" s="20">
        <v>4.2765275061274345E-2</v>
      </c>
      <c r="I146" s="20">
        <v>3.9716111411853353E-5</v>
      </c>
      <c r="J146" s="19">
        <v>2.9949524828996495E-2</v>
      </c>
      <c r="N146" s="6">
        <f t="shared" si="18"/>
        <v>0</v>
      </c>
      <c r="O146" s="6">
        <f t="shared" si="19"/>
        <v>0</v>
      </c>
      <c r="P146" s="6">
        <f t="shared" si="20"/>
        <v>7.521652571618187E-19</v>
      </c>
    </row>
    <row r="147" spans="1:16" ht="12" customHeight="1">
      <c r="A147" s="24">
        <v>1988</v>
      </c>
      <c r="B147" s="25">
        <v>4.5227312399387112E-2</v>
      </c>
      <c r="C147" s="20">
        <v>2.7069110145658371E-2</v>
      </c>
      <c r="D147" s="22">
        <v>0</v>
      </c>
      <c r="E147" s="22">
        <v>1.8158202253728738E-2</v>
      </c>
      <c r="F147" s="21">
        <f t="shared" si="17"/>
        <v>4.5227312399387112E-2</v>
      </c>
      <c r="G147" s="20">
        <v>3.1796097674508814E-3</v>
      </c>
      <c r="H147" s="20">
        <v>4.20123062898815E-2</v>
      </c>
      <c r="I147" s="20">
        <v>3.5396342054733412E-5</v>
      </c>
      <c r="J147" s="19">
        <v>5.2564192899607398E-2</v>
      </c>
      <c r="N147" s="6">
        <f t="shared" si="18"/>
        <v>0</v>
      </c>
      <c r="O147" s="6">
        <f t="shared" si="19"/>
        <v>0</v>
      </c>
      <c r="P147" s="6">
        <f t="shared" si="20"/>
        <v>-1.6127507315721878E-18</v>
      </c>
    </row>
    <row r="148" spans="1:16" ht="12" customHeight="1">
      <c r="A148" s="24">
        <v>1989</v>
      </c>
      <c r="B148" s="31">
        <v>4.5655496245764024E-2</v>
      </c>
      <c r="C148" s="28">
        <v>3.0786396154953599E-2</v>
      </c>
      <c r="D148" s="30">
        <v>0</v>
      </c>
      <c r="E148" s="30">
        <v>1.4869100090810428E-2</v>
      </c>
      <c r="F148" s="29">
        <f t="shared" si="17"/>
        <v>4.5655496245764031E-2</v>
      </c>
      <c r="G148" s="28">
        <v>3.487341912334714E-3</v>
      </c>
      <c r="H148" s="28">
        <v>4.2135816961615988E-2</v>
      </c>
      <c r="I148" s="28">
        <v>3.2337371813329195E-5</v>
      </c>
      <c r="J148" s="27">
        <v>6.9088826957704144E-2</v>
      </c>
      <c r="N148" s="6">
        <f t="shared" si="18"/>
        <v>0</v>
      </c>
      <c r="O148" s="6">
        <f t="shared" si="19"/>
        <v>0</v>
      </c>
      <c r="P148" s="6">
        <f t="shared" si="20"/>
        <v>1.2671612890924333E-18</v>
      </c>
    </row>
    <row r="149" spans="1:16" ht="12" customHeight="1">
      <c r="A149" s="26">
        <v>1990</v>
      </c>
      <c r="B149" s="25">
        <v>4.8723279437646018E-2</v>
      </c>
      <c r="C149" s="20">
        <v>3.2561777631402902E-2</v>
      </c>
      <c r="D149" s="22">
        <v>0</v>
      </c>
      <c r="E149" s="22">
        <v>1.6161501806243116E-2</v>
      </c>
      <c r="F149" s="21">
        <f t="shared" si="17"/>
        <v>4.8723279437646018E-2</v>
      </c>
      <c r="G149" s="20">
        <v>3.6248366147607629E-3</v>
      </c>
      <c r="H149" s="20">
        <v>4.5068390230849194E-2</v>
      </c>
      <c r="I149" s="20">
        <v>3.0052592036063111E-5</v>
      </c>
      <c r="J149" s="19">
        <v>8.1233517056416849E-2</v>
      </c>
      <c r="N149" s="6">
        <f t="shared" si="18"/>
        <v>0</v>
      </c>
      <c r="O149" s="6">
        <f t="shared" si="19"/>
        <v>0</v>
      </c>
      <c r="P149" s="6">
        <f t="shared" si="20"/>
        <v>-1.412850956020173E-18</v>
      </c>
    </row>
    <row r="150" spans="1:16" ht="12" customHeight="1">
      <c r="A150" s="24">
        <v>1991</v>
      </c>
      <c r="B150" s="25">
        <v>4.7197335848166919E-2</v>
      </c>
      <c r="C150" s="20">
        <v>2.9282093598962632E-2</v>
      </c>
      <c r="D150" s="22">
        <v>0</v>
      </c>
      <c r="E150" s="22">
        <v>1.7915242249204291E-2</v>
      </c>
      <c r="F150" s="21">
        <f t="shared" si="17"/>
        <v>4.7197335848166919E-2</v>
      </c>
      <c r="G150" s="20">
        <v>3.4618256120083303E-3</v>
      </c>
      <c r="H150" s="20">
        <v>4.3706825415536957E-2</v>
      </c>
      <c r="I150" s="20">
        <v>2.8684820621635428E-5</v>
      </c>
      <c r="J150" s="19">
        <v>7.4961560926897028E-2</v>
      </c>
      <c r="N150" s="6">
        <f t="shared" si="18"/>
        <v>0</v>
      </c>
      <c r="O150" s="6">
        <f t="shared" si="19"/>
        <v>0</v>
      </c>
      <c r="P150" s="6">
        <f t="shared" si="20"/>
        <v>-1.2400562347802957E-18</v>
      </c>
    </row>
    <row r="151" spans="1:16" ht="12" customHeight="1">
      <c r="A151" s="24">
        <v>1992</v>
      </c>
      <c r="B151" s="25">
        <v>4.3316880294321736E-2</v>
      </c>
      <c r="C151" s="20">
        <v>2.2193834131670448E-2</v>
      </c>
      <c r="D151" s="22">
        <v>0</v>
      </c>
      <c r="E151" s="22">
        <v>2.1123046162651291E-2</v>
      </c>
      <c r="F151" s="21">
        <f t="shared" si="17"/>
        <v>4.3316880294321743E-2</v>
      </c>
      <c r="G151" s="20">
        <v>3.045900799209955E-3</v>
      </c>
      <c r="H151" s="20">
        <v>4.0243672063936801E-2</v>
      </c>
      <c r="I151" s="20">
        <v>2.7307431174986392E-5</v>
      </c>
      <c r="J151" s="19">
        <v>5.1587145003105968E-2</v>
      </c>
      <c r="N151" s="6">
        <f t="shared" si="18"/>
        <v>0</v>
      </c>
      <c r="O151" s="6">
        <f t="shared" si="19"/>
        <v>0</v>
      </c>
      <c r="P151" s="6">
        <f t="shared" si="20"/>
        <v>2.4021854384131958E-18</v>
      </c>
    </row>
    <row r="152" spans="1:16" ht="12" customHeight="1">
      <c r="A152" s="24">
        <v>1993</v>
      </c>
      <c r="B152" s="25">
        <v>4.8504373716486533E-2</v>
      </c>
      <c r="C152" s="20">
        <v>1.5362190624400435E-2</v>
      </c>
      <c r="D152" s="22">
        <v>0</v>
      </c>
      <c r="E152" s="22">
        <v>3.3142183092086094E-2</v>
      </c>
      <c r="F152" s="21">
        <f t="shared" si="17"/>
        <v>4.8504373716486533E-2</v>
      </c>
      <c r="G152" s="20">
        <v>5.6021587897134165E-3</v>
      </c>
      <c r="H152" s="20">
        <v>4.2876278184001651E-2</v>
      </c>
      <c r="I152" s="20">
        <v>2.593674277146532E-5</v>
      </c>
      <c r="J152" s="19">
        <v>3.1048658318319787E-2</v>
      </c>
      <c r="N152" s="6">
        <f t="shared" si="18"/>
        <v>0</v>
      </c>
      <c r="O152" s="6">
        <f t="shared" si="19"/>
        <v>0</v>
      </c>
      <c r="P152" s="6">
        <f t="shared" si="20"/>
        <v>1.2502206301473473E-18</v>
      </c>
    </row>
    <row r="153" spans="1:16" ht="12" customHeight="1">
      <c r="A153" s="24">
        <v>1994</v>
      </c>
      <c r="B153" s="25">
        <v>4.736103944217309E-2</v>
      </c>
      <c r="C153" s="20">
        <v>1.704425171013112E-2</v>
      </c>
      <c r="D153" s="22">
        <v>0</v>
      </c>
      <c r="E153" s="22">
        <v>3.031678773204197E-2</v>
      </c>
      <c r="F153" s="21">
        <f t="shared" si="17"/>
        <v>4.736103944217309E-2</v>
      </c>
      <c r="G153" s="20">
        <v>6.3608938990989562E-3</v>
      </c>
      <c r="H153" s="20">
        <v>4.0975998623956393E-2</v>
      </c>
      <c r="I153" s="20">
        <v>2.4146919117744345E-5</v>
      </c>
      <c r="J153" s="19">
        <v>3.0990389390022608E-2</v>
      </c>
      <c r="N153" s="6">
        <f t="shared" si="18"/>
        <v>0</v>
      </c>
      <c r="O153" s="6">
        <f t="shared" si="19"/>
        <v>0</v>
      </c>
      <c r="P153" s="6">
        <f t="shared" si="20"/>
        <v>-1.429791614965259E-18</v>
      </c>
    </row>
    <row r="154" spans="1:16" ht="12" customHeight="1">
      <c r="A154" s="24">
        <v>1995</v>
      </c>
      <c r="B154" s="25">
        <v>4.3063651273793059E-2</v>
      </c>
      <c r="C154" s="20">
        <v>2.3741754377170569E-2</v>
      </c>
      <c r="D154" s="22">
        <v>0</v>
      </c>
      <c r="E154" s="22">
        <v>1.9321896896622486E-2</v>
      </c>
      <c r="F154" s="21">
        <f t="shared" si="17"/>
        <v>4.3063651273793059E-2</v>
      </c>
      <c r="G154" s="20">
        <v>4.9704794562392598E-3</v>
      </c>
      <c r="H154" s="20">
        <v>3.8070301032788245E-2</v>
      </c>
      <c r="I154" s="20">
        <v>2.2870784765550957E-5</v>
      </c>
      <c r="J154" s="19">
        <v>4.1153100259668014E-2</v>
      </c>
      <c r="N154" s="6">
        <f t="shared" si="18"/>
        <v>0</v>
      </c>
      <c r="O154" s="6">
        <f t="shared" si="19"/>
        <v>0</v>
      </c>
      <c r="P154" s="6">
        <f t="shared" si="20"/>
        <v>1.4196272195982074E-18</v>
      </c>
    </row>
    <row r="155" spans="1:16" ht="12" customHeight="1">
      <c r="A155" s="24">
        <v>1996</v>
      </c>
      <c r="B155" s="25">
        <v>4.0259565361227975E-2</v>
      </c>
      <c r="C155" s="20">
        <v>2.3811301310708462E-2</v>
      </c>
      <c r="D155" s="22">
        <v>0</v>
      </c>
      <c r="E155" s="22">
        <v>1.6448264050519513E-2</v>
      </c>
      <c r="F155" s="21">
        <f t="shared" si="17"/>
        <v>4.0259565361227975E-2</v>
      </c>
      <c r="G155" s="20">
        <v>4.7091234326099114E-3</v>
      </c>
      <c r="H155" s="20">
        <v>3.5529070090844952E-2</v>
      </c>
      <c r="I155" s="20">
        <v>2.1371837773113055E-5</v>
      </c>
      <c r="J155" s="19">
        <v>4.0027061290932919E-2</v>
      </c>
      <c r="N155" s="6">
        <f t="shared" si="18"/>
        <v>0</v>
      </c>
      <c r="O155" s="6">
        <f t="shared" si="19"/>
        <v>0</v>
      </c>
      <c r="P155" s="6">
        <f t="shared" si="20"/>
        <v>9.1140745124562716E-19</v>
      </c>
    </row>
    <row r="156" spans="1:16" ht="12" customHeight="1">
      <c r="A156" s="24">
        <v>1997</v>
      </c>
      <c r="B156" s="25">
        <v>3.6810502775600926E-2</v>
      </c>
      <c r="C156" s="20">
        <v>2.0408107539859159E-2</v>
      </c>
      <c r="D156" s="22">
        <v>0</v>
      </c>
      <c r="E156" s="22">
        <v>1.6402395235741767E-2</v>
      </c>
      <c r="F156" s="21">
        <f t="shared" si="17"/>
        <v>3.6810502775600926E-2</v>
      </c>
      <c r="G156" s="20">
        <v>4.7880139913223218E-3</v>
      </c>
      <c r="H156" s="20">
        <v>3.2002555791899562E-2</v>
      </c>
      <c r="I156" s="20">
        <v>1.9932992379043597E-5</v>
      </c>
      <c r="J156" s="19">
        <v>3.5481444798326572E-2</v>
      </c>
      <c r="N156" s="6">
        <f t="shared" si="18"/>
        <v>0</v>
      </c>
      <c r="O156" s="6">
        <f t="shared" si="19"/>
        <v>0</v>
      </c>
      <c r="P156" s="6">
        <f t="shared" si="20"/>
        <v>-3.2593827810345477E-18</v>
      </c>
    </row>
    <row r="157" spans="1:16" ht="12" customHeight="1">
      <c r="A157" s="24">
        <v>1998</v>
      </c>
      <c r="B157" s="25">
        <v>3.7065169975551114E-2</v>
      </c>
      <c r="C157" s="20">
        <v>1.9727765209540137E-2</v>
      </c>
      <c r="D157" s="22">
        <v>0</v>
      </c>
      <c r="E157" s="22">
        <v>1.7337404766010978E-2</v>
      </c>
      <c r="F157" s="21">
        <f t="shared" si="17"/>
        <v>3.7065169975551114E-2</v>
      </c>
      <c r="G157" s="20">
        <v>3.5614468464995486E-3</v>
      </c>
      <c r="H157" s="20">
        <v>3.3485208931451821E-2</v>
      </c>
      <c r="I157" s="20">
        <v>1.8514197599748409E-5</v>
      </c>
      <c r="J157" s="19">
        <v>3.6753326411825708E-2</v>
      </c>
      <c r="N157" s="6">
        <f t="shared" si="18"/>
        <v>0</v>
      </c>
      <c r="O157" s="6">
        <f t="shared" si="19"/>
        <v>0</v>
      </c>
      <c r="P157" s="6">
        <f t="shared" si="20"/>
        <v>-2.0904773138236132E-18</v>
      </c>
    </row>
    <row r="158" spans="1:16" ht="12" customHeight="1">
      <c r="A158" s="24">
        <v>1999</v>
      </c>
      <c r="B158" s="31">
        <v>6.8237940795552898E-2</v>
      </c>
      <c r="C158" s="28">
        <v>2.2590142682937249E-2</v>
      </c>
      <c r="D158" s="30">
        <v>0</v>
      </c>
      <c r="E158" s="30">
        <v>4.5647798112615642E-2</v>
      </c>
      <c r="F158" s="29">
        <f t="shared" si="17"/>
        <v>6.8237940795552898E-2</v>
      </c>
      <c r="G158" s="28">
        <v>1.9390182720582401E-3</v>
      </c>
      <c r="H158" s="28">
        <v>6.628110088876249E-2</v>
      </c>
      <c r="I158" s="28">
        <v>1.7821634732168905E-5</v>
      </c>
      <c r="J158" s="27">
        <v>4.5673459854144664E-2</v>
      </c>
      <c r="N158" s="6">
        <f t="shared" si="18"/>
        <v>0</v>
      </c>
      <c r="O158" s="6">
        <f t="shared" si="19"/>
        <v>0</v>
      </c>
      <c r="P158" s="6">
        <f t="shared" si="20"/>
        <v>1.8939656700606156E-18</v>
      </c>
    </row>
    <row r="159" spans="1:16" ht="12" customHeight="1">
      <c r="A159" s="26">
        <v>2000</v>
      </c>
      <c r="B159" s="25">
        <v>6.9718235621884547E-2</v>
      </c>
      <c r="C159" s="20">
        <v>2.0252212886581817E-2</v>
      </c>
      <c r="D159" s="22">
        <v>0</v>
      </c>
      <c r="E159" s="22">
        <v>4.9466022735302741E-2</v>
      </c>
      <c r="F159" s="21">
        <f t="shared" si="17"/>
        <v>6.9718235621884561E-2</v>
      </c>
      <c r="G159" s="20">
        <v>2.005817624087883E-3</v>
      </c>
      <c r="H159" s="20">
        <v>6.7695504952857782E-2</v>
      </c>
      <c r="I159" s="20">
        <v>1.6913044938887144E-5</v>
      </c>
      <c r="J159" s="19">
        <v>4.3405133968958121E-2</v>
      </c>
      <c r="N159" s="6">
        <f t="shared" si="18"/>
        <v>0</v>
      </c>
      <c r="O159" s="6">
        <f t="shared" si="19"/>
        <v>0</v>
      </c>
      <c r="P159" s="6">
        <f t="shared" si="20"/>
        <v>6.0850846930748936E-18</v>
      </c>
    </row>
    <row r="160" spans="1:16" ht="12" customHeight="1">
      <c r="A160" s="24">
        <v>2001</v>
      </c>
      <c r="B160" s="25">
        <v>4.6388236726127095E-2</v>
      </c>
      <c r="C160" s="20">
        <v>1.6845172234936503E-2</v>
      </c>
      <c r="D160" s="22">
        <v>0</v>
      </c>
      <c r="E160" s="22">
        <v>2.9543064491190592E-2</v>
      </c>
      <c r="F160" s="21">
        <f t="shared" si="17"/>
        <v>4.6388236726127102E-2</v>
      </c>
      <c r="G160" s="20">
        <v>2.578068543067781E-3</v>
      </c>
      <c r="H160" s="20">
        <v>4.3794158059397563E-2</v>
      </c>
      <c r="I160" s="20">
        <v>1.6010123661756529E-5</v>
      </c>
      <c r="J160" s="19">
        <v>3.8795300287373144E-2</v>
      </c>
      <c r="N160" s="6">
        <f t="shared" si="18"/>
        <v>0</v>
      </c>
      <c r="O160" s="6">
        <f t="shared" si="19"/>
        <v>0</v>
      </c>
      <c r="P160" s="6">
        <f t="shared" si="20"/>
        <v>1.7177828170317211E-18</v>
      </c>
    </row>
    <row r="161" spans="1:16" ht="12" customHeight="1">
      <c r="A161" s="24">
        <v>2002</v>
      </c>
      <c r="B161" s="25">
        <v>4.7856140216979877E-2</v>
      </c>
      <c r="C161" s="20">
        <v>1.6023383248262399E-2</v>
      </c>
      <c r="D161" s="22">
        <v>0</v>
      </c>
      <c r="E161" s="22">
        <v>3.1832756968717478E-2</v>
      </c>
      <c r="F161" s="21">
        <f t="shared" ref="F161:F168" si="21">B161</f>
        <v>4.7856140216979877E-2</v>
      </c>
      <c r="G161" s="20">
        <v>2.540782996401546E-3</v>
      </c>
      <c r="H161" s="20">
        <v>4.5300299200790442E-2</v>
      </c>
      <c r="I161" s="20">
        <v>1.5058019787888195E-5</v>
      </c>
      <c r="J161" s="19">
        <v>3.8074482731238604E-2</v>
      </c>
      <c r="N161" s="6">
        <f t="shared" si="18"/>
        <v>0</v>
      </c>
      <c r="O161" s="6">
        <f t="shared" si="19"/>
        <v>0</v>
      </c>
      <c r="P161" s="6">
        <f t="shared" si="20"/>
        <v>3.7015339795012925E-18</v>
      </c>
    </row>
    <row r="162" spans="1:16" ht="12" customHeight="1">
      <c r="A162" s="24">
        <v>2003</v>
      </c>
      <c r="B162" s="25">
        <v>4.9336252243572312E-2</v>
      </c>
      <c r="C162" s="20">
        <v>1.4858081910785465E-2</v>
      </c>
      <c r="D162" s="22">
        <v>0</v>
      </c>
      <c r="E162" s="22">
        <v>3.4478170332786849E-2</v>
      </c>
      <c r="F162" s="21">
        <f t="shared" si="21"/>
        <v>4.9336252243572312E-2</v>
      </c>
      <c r="G162" s="20">
        <v>2.4271373182803554E-3</v>
      </c>
      <c r="H162" s="20">
        <v>4.6894934771291599E-2</v>
      </c>
      <c r="I162" s="20">
        <v>1.4180154000357417E-5</v>
      </c>
      <c r="J162" s="19">
        <v>3.487351308120152E-2</v>
      </c>
      <c r="N162" s="6">
        <f t="shared" si="18"/>
        <v>0</v>
      </c>
      <c r="O162" s="6">
        <f t="shared" si="19"/>
        <v>0</v>
      </c>
      <c r="P162" s="6">
        <f t="shared" si="20"/>
        <v>-7.572474548453445E-19</v>
      </c>
    </row>
    <row r="163" spans="1:16" ht="12" customHeight="1">
      <c r="A163" s="24">
        <v>2004</v>
      </c>
      <c r="B163" s="23">
        <v>5.1286897230760152E-2</v>
      </c>
      <c r="C163" s="20">
        <v>1.4716023387068521E-2</v>
      </c>
      <c r="D163" s="22">
        <v>0</v>
      </c>
      <c r="E163" s="22">
        <v>3.6570873843691634E-2</v>
      </c>
      <c r="F163" s="21">
        <f t="shared" si="21"/>
        <v>5.1286897230760152E-2</v>
      </c>
      <c r="G163" s="20">
        <v>2.5541577318009922E-3</v>
      </c>
      <c r="H163" s="20">
        <v>4.8719279580935596E-2</v>
      </c>
      <c r="I163" s="20">
        <v>1.3459918023567762E-5</v>
      </c>
      <c r="J163" s="19">
        <v>3.3474918023489071E-2</v>
      </c>
      <c r="N163" s="6">
        <f t="shared" si="18"/>
        <v>0</v>
      </c>
      <c r="O163" s="6">
        <f t="shared" si="19"/>
        <v>0</v>
      </c>
      <c r="P163" s="6">
        <f t="shared" si="20"/>
        <v>-4.87890977618477E-19</v>
      </c>
    </row>
    <row r="164" spans="1:16" ht="12" customHeight="1">
      <c r="A164" s="24">
        <v>2005</v>
      </c>
      <c r="B164" s="23">
        <v>5.3575684343920689E-2</v>
      </c>
      <c r="C164" s="20">
        <v>1.4148135054537332E-2</v>
      </c>
      <c r="D164" s="22">
        <v>0</v>
      </c>
      <c r="E164" s="22">
        <v>3.9427549289383357E-2</v>
      </c>
      <c r="F164" s="21">
        <f t="shared" si="21"/>
        <v>5.3575684343920689E-2</v>
      </c>
      <c r="G164" s="20">
        <v>2.8189860092814158E-3</v>
      </c>
      <c r="H164" s="20">
        <v>5.0743858778958255E-2</v>
      </c>
      <c r="I164" s="20">
        <v>1.2839555681019707E-5</v>
      </c>
      <c r="J164" s="19">
        <v>3.1021162638240819E-2</v>
      </c>
      <c r="N164" s="6">
        <f t="shared" si="18"/>
        <v>0</v>
      </c>
      <c r="O164" s="6">
        <f t="shared" si="19"/>
        <v>0</v>
      </c>
      <c r="P164" s="6">
        <f t="shared" si="20"/>
        <v>-4.0166302358798922E-18</v>
      </c>
    </row>
    <row r="165" spans="1:16" ht="12" customHeight="1">
      <c r="A165" s="24">
        <v>2006</v>
      </c>
      <c r="B165" s="23">
        <v>5.3946129531239492E-2</v>
      </c>
      <c r="C165" s="20">
        <v>1.3027103369426323E-2</v>
      </c>
      <c r="D165" s="22">
        <v>0</v>
      </c>
      <c r="E165" s="22">
        <v>4.0919026161813171E-2</v>
      </c>
      <c r="F165" s="21">
        <f t="shared" si="21"/>
        <v>5.3946129531239492E-2</v>
      </c>
      <c r="G165" s="20">
        <v>3.1373999596475887E-3</v>
      </c>
      <c r="H165" s="20">
        <v>5.0796455713228869E-2</v>
      </c>
      <c r="I165" s="20">
        <v>1.2273858363037191E-5</v>
      </c>
      <c r="J165" s="19">
        <v>2.7595882095058585E-2</v>
      </c>
      <c r="N165" s="6">
        <f t="shared" si="18"/>
        <v>0</v>
      </c>
      <c r="O165" s="6">
        <f t="shared" si="19"/>
        <v>0</v>
      </c>
      <c r="P165" s="6">
        <f t="shared" si="20"/>
        <v>-3.6168306847758624E-18</v>
      </c>
    </row>
    <row r="166" spans="1:16" ht="12" customHeight="1">
      <c r="A166" s="24">
        <v>2007</v>
      </c>
      <c r="B166" s="23">
        <v>6.1525323590797772E-2</v>
      </c>
      <c r="C166" s="20">
        <v>1.219075670645026E-2</v>
      </c>
      <c r="D166" s="22">
        <v>0</v>
      </c>
      <c r="E166" s="22">
        <f>B166-C166-D166</f>
        <v>4.9334566884347508E-2</v>
      </c>
      <c r="F166" s="21">
        <f t="shared" si="21"/>
        <v>6.1525323590797772E-2</v>
      </c>
      <c r="G166" s="20"/>
      <c r="H166" s="20"/>
      <c r="I166" s="20">
        <v>1.1485870412633827E-5</v>
      </c>
      <c r="J166" s="19">
        <v>2.5005925792528843E-2</v>
      </c>
      <c r="N166" s="6">
        <f t="shared" si="18"/>
        <v>0</v>
      </c>
      <c r="O166" s="6">
        <f t="shared" si="19"/>
        <v>0</v>
      </c>
      <c r="P166" s="6"/>
    </row>
    <row r="167" spans="1:16" ht="12" customHeight="1">
      <c r="A167" s="24">
        <v>2008</v>
      </c>
      <c r="B167" s="23">
        <v>0.1258696201529618</v>
      </c>
      <c r="C167" s="20">
        <v>1.1794865549493374E-2</v>
      </c>
      <c r="D167" s="22">
        <v>0</v>
      </c>
      <c r="E167" s="22">
        <f>B167-C167-D167</f>
        <v>0.11407475460346843</v>
      </c>
      <c r="F167" s="21">
        <f t="shared" si="21"/>
        <v>0.1258696201529618</v>
      </c>
      <c r="G167" s="20"/>
      <c r="H167" s="20"/>
      <c r="I167" s="20">
        <v>1.1112870226032735E-5</v>
      </c>
      <c r="J167" s="19">
        <v>2.2378240343732585E-2</v>
      </c>
      <c r="N167" s="6">
        <f t="shared" si="18"/>
        <v>0</v>
      </c>
      <c r="O167" s="6">
        <f t="shared" si="19"/>
        <v>0</v>
      </c>
      <c r="P167" s="6"/>
    </row>
    <row r="168" spans="1:16" ht="12" customHeight="1">
      <c r="A168" s="18">
        <v>2009</v>
      </c>
      <c r="B168" s="17">
        <v>0.18985800440651232</v>
      </c>
      <c r="C168" s="14">
        <v>0.17183962719279008</v>
      </c>
      <c r="D168" s="16">
        <v>0</v>
      </c>
      <c r="E168" s="16">
        <f>B168-C168-D168</f>
        <v>1.8018377213722236E-2</v>
      </c>
      <c r="F168" s="15">
        <f t="shared" si="21"/>
        <v>0.18985800440651232</v>
      </c>
      <c r="G168" s="14"/>
      <c r="H168" s="14"/>
      <c r="I168" s="14">
        <v>1.1642251164823177E-5</v>
      </c>
      <c r="J168" s="13">
        <v>0.26897538120934461</v>
      </c>
      <c r="N168" s="6">
        <f t="shared" si="18"/>
        <v>0</v>
      </c>
      <c r="O168" s="6">
        <f t="shared" si="19"/>
        <v>0</v>
      </c>
      <c r="P168" s="6"/>
    </row>
    <row r="169" spans="1:16" ht="12" customHeight="1" thickBot="1">
      <c r="A169" s="12">
        <v>2010</v>
      </c>
      <c r="B169" s="11">
        <v>0.18463765907185856</v>
      </c>
      <c r="C169" s="8">
        <v>0.16421245142116894</v>
      </c>
      <c r="D169" s="10">
        <v>0</v>
      </c>
      <c r="E169" s="10">
        <f>B169-C169-D169</f>
        <v>2.0425207650689614E-2</v>
      </c>
      <c r="F169" s="9">
        <f>B169</f>
        <v>0.18463765907185856</v>
      </c>
      <c r="G169" s="8"/>
      <c r="H169" s="8"/>
      <c r="I169" s="8">
        <v>1.1125504838832584E-5</v>
      </c>
      <c r="J169" s="7">
        <v>0.19697967163416405</v>
      </c>
      <c r="N169" s="6">
        <f>F169-B169</f>
        <v>0</v>
      </c>
      <c r="O169" s="6">
        <f>B169-C169-D169-E169</f>
        <v>0</v>
      </c>
      <c r="P169" s="6"/>
    </row>
    <row r="170" spans="1:16" ht="13.05" customHeight="1" thickTop="1"/>
    <row r="174" spans="1:16" ht="12" customHeight="1">
      <c r="C174" s="5"/>
      <c r="E174" s="5"/>
    </row>
  </sheetData>
  <mergeCells count="7">
    <mergeCell ref="B1:C1"/>
    <mergeCell ref="B6:I6"/>
    <mergeCell ref="A3:J3"/>
    <mergeCell ref="B7:E7"/>
    <mergeCell ref="J6:J8"/>
    <mergeCell ref="A7:A8"/>
    <mergeCell ref="F7:I7"/>
  </mergeCells>
  <printOptions horizontalCentered="1" verticalCentered="1"/>
  <pageMargins left="0.79000000000000015" right="0.79000000000000015" top="0.98" bottom="0.98" header="0.51" footer="0.51"/>
  <pageSetup paperSize="9" scale="48" fitToHeight="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156"/>
  <sheetViews>
    <sheetView workbookViewId="0">
      <pane xSplit="1" ySplit="8" topLeftCell="B112" activePane="bottomRight" state="frozen"/>
      <selection activeCell="Q55" sqref="Q55"/>
      <selection pane="topRight" activeCell="Q55" sqref="Q55"/>
      <selection pane="bottomLeft" activeCell="Q55" sqref="Q55"/>
      <selection pane="bottomRight"/>
    </sheetView>
  </sheetViews>
  <sheetFormatPr baseColWidth="10" defaultColWidth="12" defaultRowHeight="12" customHeight="1"/>
  <cols>
    <col min="1" max="1" width="10.796875" style="4" customWidth="1"/>
    <col min="2" max="13" width="9.296875" style="4" customWidth="1"/>
    <col min="14" max="14" width="10.796875" style="4" customWidth="1"/>
    <col min="15" max="19" width="11.796875" style="4" customWidth="1"/>
    <col min="20" max="16384" width="12" style="4"/>
  </cols>
  <sheetData>
    <row r="1" spans="1:15" ht="12" customHeight="1">
      <c r="B1" s="116"/>
      <c r="C1" s="68"/>
      <c r="D1" s="68"/>
      <c r="E1" s="68"/>
      <c r="F1" s="68"/>
      <c r="G1" s="68"/>
      <c r="H1" s="68"/>
      <c r="I1" s="68"/>
      <c r="L1" s="115"/>
    </row>
    <row r="2" spans="1:15" ht="13.05" customHeight="1" thickBot="1">
      <c r="O2" s="4">
        <f>4.4/17.5</f>
        <v>0.25142857142857145</v>
      </c>
    </row>
    <row r="3" spans="1:15" ht="19.05" customHeight="1" thickTop="1">
      <c r="A3" s="123" t="s">
        <v>156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</row>
    <row r="4" spans="1:15" ht="12" customHeight="1">
      <c r="A4" s="6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6"/>
    </row>
    <row r="5" spans="1:15" ht="12" customHeight="1">
      <c r="A5" s="62"/>
      <c r="B5" s="64" t="s">
        <v>148</v>
      </c>
      <c r="C5" s="64" t="s">
        <v>147</v>
      </c>
      <c r="D5" s="64"/>
      <c r="E5" s="64" t="s">
        <v>146</v>
      </c>
      <c r="F5" s="64" t="s">
        <v>145</v>
      </c>
      <c r="G5" s="64" t="s">
        <v>144</v>
      </c>
      <c r="H5" s="64" t="s">
        <v>143</v>
      </c>
      <c r="I5" s="64" t="s">
        <v>142</v>
      </c>
      <c r="J5" s="64" t="s">
        <v>141</v>
      </c>
      <c r="K5" s="64" t="s">
        <v>140</v>
      </c>
      <c r="L5" s="114" t="s">
        <v>155</v>
      </c>
      <c r="M5" s="113" t="s">
        <v>154</v>
      </c>
    </row>
    <row r="6" spans="1:15" ht="16.05" customHeight="1">
      <c r="A6" s="62"/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  <c r="M6" s="133" t="s">
        <v>138</v>
      </c>
    </row>
    <row r="7" spans="1:15" ht="39" customHeight="1">
      <c r="A7" s="132"/>
      <c r="B7" s="126" t="s">
        <v>137</v>
      </c>
      <c r="C7" s="127"/>
      <c r="D7" s="127"/>
      <c r="E7" s="127"/>
      <c r="F7" s="127"/>
      <c r="G7" s="128"/>
      <c r="H7" s="126" t="s">
        <v>136</v>
      </c>
      <c r="I7" s="127"/>
      <c r="J7" s="127"/>
      <c r="K7" s="127"/>
      <c r="L7" s="128"/>
      <c r="M7" s="134"/>
    </row>
    <row r="8" spans="1:15" ht="52.8" customHeight="1">
      <c r="A8" s="132"/>
      <c r="B8" s="61" t="s">
        <v>132</v>
      </c>
      <c r="C8" s="112" t="s">
        <v>153</v>
      </c>
      <c r="D8" s="112" t="s">
        <v>133</v>
      </c>
      <c r="E8" s="112" t="s">
        <v>152</v>
      </c>
      <c r="F8" s="112" t="s">
        <v>134</v>
      </c>
      <c r="G8" s="111" t="s">
        <v>157</v>
      </c>
      <c r="H8" s="59" t="s">
        <v>132</v>
      </c>
      <c r="I8" s="112" t="s">
        <v>131</v>
      </c>
      <c r="J8" s="112" t="s">
        <v>151</v>
      </c>
      <c r="K8" s="112" t="s">
        <v>150</v>
      </c>
      <c r="L8" s="111" t="s">
        <v>133</v>
      </c>
      <c r="M8" s="135"/>
    </row>
    <row r="9" spans="1:15" ht="13.05" hidden="1" customHeight="1">
      <c r="A9" s="24">
        <v>1870</v>
      </c>
      <c r="B9" s="53"/>
      <c r="C9" s="103"/>
      <c r="D9" s="103"/>
      <c r="E9" s="103"/>
      <c r="F9" s="103"/>
      <c r="G9" s="102"/>
      <c r="H9" s="53"/>
      <c r="I9" s="110"/>
      <c r="J9" s="109"/>
      <c r="K9" s="109"/>
      <c r="L9" s="100"/>
      <c r="M9" s="99"/>
    </row>
    <row r="10" spans="1:15" ht="13.05" hidden="1" customHeight="1">
      <c r="A10" s="24">
        <v>1871</v>
      </c>
      <c r="B10" s="53"/>
      <c r="C10" s="103"/>
      <c r="D10" s="103"/>
      <c r="E10" s="103"/>
      <c r="F10" s="103"/>
      <c r="G10" s="102"/>
      <c r="H10" s="104"/>
      <c r="I10" s="103"/>
      <c r="J10" s="103"/>
      <c r="K10" s="103"/>
      <c r="L10" s="102"/>
      <c r="M10" s="101"/>
    </row>
    <row r="11" spans="1:15" ht="13.05" hidden="1" customHeight="1">
      <c r="A11" s="24">
        <v>1872</v>
      </c>
      <c r="B11" s="53"/>
      <c r="C11" s="103"/>
      <c r="D11" s="103"/>
      <c r="E11" s="103"/>
      <c r="F11" s="103"/>
      <c r="G11" s="102"/>
      <c r="H11" s="104"/>
      <c r="I11" s="103"/>
      <c r="J11" s="103"/>
      <c r="K11" s="103"/>
      <c r="L11" s="102"/>
      <c r="M11" s="101"/>
    </row>
    <row r="12" spans="1:15" ht="13.05" hidden="1" customHeight="1">
      <c r="A12" s="24">
        <v>1873</v>
      </c>
      <c r="B12" s="53"/>
      <c r="C12" s="103"/>
      <c r="D12" s="103"/>
      <c r="E12" s="103"/>
      <c r="F12" s="103"/>
      <c r="G12" s="102"/>
      <c r="H12" s="104"/>
      <c r="I12" s="103"/>
      <c r="J12" s="103"/>
      <c r="K12" s="103"/>
      <c r="L12" s="102"/>
      <c r="M12" s="101"/>
    </row>
    <row r="13" spans="1:15" ht="13.05" hidden="1" customHeight="1">
      <c r="A13" s="24">
        <v>1874</v>
      </c>
      <c r="B13" s="53"/>
      <c r="C13" s="103"/>
      <c r="D13" s="103"/>
      <c r="E13" s="103"/>
      <c r="F13" s="103"/>
      <c r="G13" s="102"/>
      <c r="H13" s="104"/>
      <c r="I13" s="103"/>
      <c r="J13" s="103"/>
      <c r="K13" s="103"/>
      <c r="L13" s="102"/>
      <c r="M13" s="101"/>
    </row>
    <row r="14" spans="1:15" ht="13.05" hidden="1" customHeight="1">
      <c r="A14" s="24">
        <v>1875</v>
      </c>
      <c r="B14" s="53"/>
      <c r="C14" s="103"/>
      <c r="D14" s="103"/>
      <c r="E14" s="103"/>
      <c r="F14" s="103"/>
      <c r="G14" s="102"/>
      <c r="H14" s="104"/>
      <c r="I14" s="103"/>
      <c r="J14" s="103"/>
      <c r="K14" s="103"/>
      <c r="L14" s="102"/>
      <c r="M14" s="101"/>
    </row>
    <row r="15" spans="1:15" ht="13.05" hidden="1" customHeight="1">
      <c r="A15" s="24">
        <v>1876</v>
      </c>
      <c r="B15" s="53"/>
      <c r="C15" s="103"/>
      <c r="D15" s="103"/>
      <c r="E15" s="103"/>
      <c r="F15" s="103"/>
      <c r="G15" s="102"/>
      <c r="H15" s="104"/>
      <c r="I15" s="103"/>
      <c r="J15" s="103"/>
      <c r="K15" s="103"/>
      <c r="L15" s="102"/>
      <c r="M15" s="101"/>
    </row>
    <row r="16" spans="1:15" ht="13.05" hidden="1" customHeight="1">
      <c r="A16" s="24">
        <v>1877</v>
      </c>
      <c r="B16" s="53"/>
      <c r="C16" s="103"/>
      <c r="D16" s="103"/>
      <c r="E16" s="103"/>
      <c r="F16" s="103"/>
      <c r="G16" s="102"/>
      <c r="H16" s="104"/>
      <c r="I16" s="103"/>
      <c r="J16" s="103"/>
      <c r="K16" s="103"/>
      <c r="L16" s="102"/>
      <c r="M16" s="101"/>
    </row>
    <row r="17" spans="1:13" ht="13.05" hidden="1" customHeight="1">
      <c r="A17" s="24">
        <v>1878</v>
      </c>
      <c r="B17" s="53"/>
      <c r="C17" s="103"/>
      <c r="D17" s="103"/>
      <c r="E17" s="103"/>
      <c r="F17" s="103"/>
      <c r="G17" s="102"/>
      <c r="H17" s="104"/>
      <c r="I17" s="103"/>
      <c r="J17" s="103"/>
      <c r="K17" s="103"/>
      <c r="L17" s="102"/>
      <c r="M17" s="101"/>
    </row>
    <row r="18" spans="1:13" ht="13.05" hidden="1" customHeight="1">
      <c r="A18" s="41">
        <v>1879</v>
      </c>
      <c r="B18" s="55"/>
      <c r="C18" s="107"/>
      <c r="D18" s="107"/>
      <c r="E18" s="107"/>
      <c r="F18" s="107"/>
      <c r="G18" s="106"/>
      <c r="H18" s="108"/>
      <c r="I18" s="107"/>
      <c r="J18" s="107"/>
      <c r="K18" s="107"/>
      <c r="L18" s="106"/>
      <c r="M18" s="105"/>
    </row>
    <row r="19" spans="1:13" ht="13.05" hidden="1" customHeight="1">
      <c r="A19" s="24">
        <v>1880</v>
      </c>
      <c r="B19" s="53"/>
      <c r="C19" s="103"/>
      <c r="D19" s="103"/>
      <c r="E19" s="103"/>
      <c r="F19" s="103"/>
      <c r="G19" s="102"/>
      <c r="H19" s="104"/>
      <c r="I19" s="103"/>
      <c r="J19" s="103"/>
      <c r="K19" s="103"/>
      <c r="L19" s="100"/>
      <c r="M19" s="101"/>
    </row>
    <row r="20" spans="1:13" ht="13.05" hidden="1" customHeight="1">
      <c r="A20" s="24">
        <v>1881</v>
      </c>
      <c r="B20" s="53"/>
      <c r="C20" s="103"/>
      <c r="D20" s="103"/>
      <c r="E20" s="103"/>
      <c r="F20" s="103"/>
      <c r="G20" s="102"/>
      <c r="H20" s="104"/>
      <c r="I20" s="103"/>
      <c r="J20" s="103"/>
      <c r="K20" s="103"/>
      <c r="L20" s="102"/>
      <c r="M20" s="101"/>
    </row>
    <row r="21" spans="1:13" ht="13.05" hidden="1" customHeight="1">
      <c r="A21" s="24">
        <v>1882</v>
      </c>
      <c r="B21" s="53"/>
      <c r="C21" s="103"/>
      <c r="D21" s="103"/>
      <c r="E21" s="103"/>
      <c r="F21" s="103"/>
      <c r="G21" s="102"/>
      <c r="H21" s="104"/>
      <c r="I21" s="103"/>
      <c r="J21" s="103"/>
      <c r="K21" s="103"/>
      <c r="L21" s="102"/>
      <c r="M21" s="101"/>
    </row>
    <row r="22" spans="1:13" ht="13.05" hidden="1" customHeight="1">
      <c r="A22" s="24">
        <v>1883</v>
      </c>
      <c r="B22" s="53"/>
      <c r="C22" s="103"/>
      <c r="D22" s="103"/>
      <c r="E22" s="103"/>
      <c r="F22" s="103"/>
      <c r="G22" s="102"/>
      <c r="H22" s="104"/>
      <c r="I22" s="103"/>
      <c r="J22" s="103"/>
      <c r="K22" s="103"/>
      <c r="L22" s="102"/>
      <c r="M22" s="101"/>
    </row>
    <row r="23" spans="1:13" ht="13.05" hidden="1" customHeight="1">
      <c r="A23" s="24">
        <v>1884</v>
      </c>
      <c r="B23" s="53"/>
      <c r="C23" s="103"/>
      <c r="D23" s="103"/>
      <c r="E23" s="103"/>
      <c r="F23" s="103"/>
      <c r="G23" s="102"/>
      <c r="H23" s="104"/>
      <c r="I23" s="103"/>
      <c r="J23" s="103"/>
      <c r="K23" s="103"/>
      <c r="L23" s="102"/>
      <c r="M23" s="101"/>
    </row>
    <row r="24" spans="1:13" ht="13.05" hidden="1" customHeight="1">
      <c r="A24" s="24">
        <v>1885</v>
      </c>
      <c r="B24" s="53"/>
      <c r="C24" s="103"/>
      <c r="D24" s="103"/>
      <c r="E24" s="103"/>
      <c r="F24" s="103"/>
      <c r="G24" s="102"/>
      <c r="H24" s="104"/>
      <c r="I24" s="103"/>
      <c r="J24" s="103"/>
      <c r="K24" s="103"/>
      <c r="L24" s="102"/>
      <c r="M24" s="101"/>
    </row>
    <row r="25" spans="1:13" ht="13.05" hidden="1" customHeight="1">
      <c r="A25" s="24">
        <v>1886</v>
      </c>
      <c r="B25" s="53"/>
      <c r="C25" s="103"/>
      <c r="D25" s="103"/>
      <c r="E25" s="103"/>
      <c r="F25" s="103"/>
      <c r="G25" s="102"/>
      <c r="H25" s="104"/>
      <c r="I25" s="103"/>
      <c r="J25" s="103"/>
      <c r="K25" s="103"/>
      <c r="L25" s="102"/>
      <c r="M25" s="101"/>
    </row>
    <row r="26" spans="1:13" ht="13.05" hidden="1" customHeight="1">
      <c r="A26" s="24">
        <v>1887</v>
      </c>
      <c r="B26" s="53"/>
      <c r="C26" s="103"/>
      <c r="D26" s="103"/>
      <c r="E26" s="103"/>
      <c r="F26" s="103"/>
      <c r="G26" s="102"/>
      <c r="H26" s="104"/>
      <c r="I26" s="103"/>
      <c r="J26" s="103"/>
      <c r="K26" s="103"/>
      <c r="L26" s="102"/>
      <c r="M26" s="101"/>
    </row>
    <row r="27" spans="1:13" ht="13.05" hidden="1" customHeight="1">
      <c r="A27" s="24">
        <v>1888</v>
      </c>
      <c r="B27" s="53"/>
      <c r="C27" s="103"/>
      <c r="D27" s="103"/>
      <c r="E27" s="103"/>
      <c r="F27" s="103"/>
      <c r="G27" s="102"/>
      <c r="H27" s="104"/>
      <c r="I27" s="103"/>
      <c r="J27" s="103"/>
      <c r="K27" s="103"/>
      <c r="L27" s="102"/>
      <c r="M27" s="101"/>
    </row>
    <row r="28" spans="1:13" ht="13.05" hidden="1" customHeight="1">
      <c r="A28" s="41">
        <v>1889</v>
      </c>
      <c r="B28" s="55"/>
      <c r="C28" s="107"/>
      <c r="D28" s="107"/>
      <c r="E28" s="107"/>
      <c r="F28" s="107"/>
      <c r="G28" s="106"/>
      <c r="H28" s="108"/>
      <c r="I28" s="107"/>
      <c r="J28" s="107"/>
      <c r="K28" s="107"/>
      <c r="L28" s="106"/>
      <c r="M28" s="105"/>
    </row>
    <row r="29" spans="1:13" ht="13.05" hidden="1" customHeight="1">
      <c r="A29" s="24">
        <v>1890</v>
      </c>
      <c r="B29" s="53"/>
      <c r="C29" s="103"/>
      <c r="D29" s="103"/>
      <c r="E29" s="103"/>
      <c r="F29" s="103"/>
      <c r="G29" s="102"/>
      <c r="H29" s="104"/>
      <c r="I29" s="103"/>
      <c r="J29" s="103"/>
      <c r="K29" s="103"/>
      <c r="L29" s="100"/>
      <c r="M29" s="101"/>
    </row>
    <row r="30" spans="1:13" ht="13.05" hidden="1" customHeight="1">
      <c r="A30" s="24">
        <v>1891</v>
      </c>
      <c r="B30" s="53"/>
      <c r="C30" s="103"/>
      <c r="D30" s="103"/>
      <c r="E30" s="103"/>
      <c r="F30" s="103"/>
      <c r="G30" s="102"/>
      <c r="H30" s="104"/>
      <c r="I30" s="103"/>
      <c r="J30" s="103"/>
      <c r="K30" s="103"/>
      <c r="L30" s="102"/>
      <c r="M30" s="101"/>
    </row>
    <row r="31" spans="1:13" ht="13.05" hidden="1" customHeight="1">
      <c r="A31" s="24">
        <v>1892</v>
      </c>
      <c r="B31" s="53"/>
      <c r="C31" s="103"/>
      <c r="D31" s="103"/>
      <c r="E31" s="103"/>
      <c r="F31" s="103"/>
      <c r="G31" s="102"/>
      <c r="H31" s="104"/>
      <c r="I31" s="103"/>
      <c r="J31" s="103"/>
      <c r="K31" s="103"/>
      <c r="L31" s="102"/>
      <c r="M31" s="101"/>
    </row>
    <row r="32" spans="1:13" ht="13.05" hidden="1" customHeight="1">
      <c r="A32" s="24">
        <v>1893</v>
      </c>
      <c r="B32" s="53"/>
      <c r="C32" s="103"/>
      <c r="D32" s="103"/>
      <c r="E32" s="103"/>
      <c r="F32" s="103"/>
      <c r="G32" s="102"/>
      <c r="H32" s="104"/>
      <c r="I32" s="103"/>
      <c r="J32" s="103"/>
      <c r="K32" s="103"/>
      <c r="L32" s="102"/>
      <c r="M32" s="101"/>
    </row>
    <row r="33" spans="1:17" ht="13.05" hidden="1" customHeight="1">
      <c r="A33" s="24">
        <v>1894</v>
      </c>
      <c r="B33" s="53"/>
      <c r="C33" s="103"/>
      <c r="D33" s="103"/>
      <c r="E33" s="103"/>
      <c r="F33" s="103"/>
      <c r="G33" s="102"/>
      <c r="H33" s="104"/>
      <c r="I33" s="103"/>
      <c r="J33" s="103"/>
      <c r="K33" s="103"/>
      <c r="L33" s="102"/>
      <c r="M33" s="101"/>
    </row>
    <row r="34" spans="1:17" ht="13.05" hidden="1" customHeight="1">
      <c r="A34" s="24">
        <v>1895</v>
      </c>
      <c r="B34" s="53"/>
      <c r="C34" s="103"/>
      <c r="D34" s="103"/>
      <c r="E34" s="103"/>
      <c r="F34" s="103"/>
      <c r="G34" s="102"/>
      <c r="H34" s="104"/>
      <c r="I34" s="103"/>
      <c r="J34" s="103"/>
      <c r="K34" s="103"/>
      <c r="L34" s="102"/>
      <c r="M34" s="101"/>
    </row>
    <row r="35" spans="1:17" ht="13.05" hidden="1" customHeight="1">
      <c r="A35" s="24">
        <v>1896</v>
      </c>
      <c r="B35" s="53"/>
      <c r="C35" s="103"/>
      <c r="D35" s="103"/>
      <c r="E35" s="103"/>
      <c r="F35" s="103"/>
      <c r="G35" s="102"/>
      <c r="H35" s="104"/>
      <c r="I35" s="103"/>
      <c r="J35" s="103"/>
      <c r="K35" s="103"/>
      <c r="L35" s="102"/>
      <c r="M35" s="101"/>
    </row>
    <row r="36" spans="1:17" ht="13.05" hidden="1" customHeight="1">
      <c r="A36" s="24">
        <v>1897</v>
      </c>
      <c r="B36" s="53"/>
      <c r="C36" s="103"/>
      <c r="D36" s="103"/>
      <c r="E36" s="103"/>
      <c r="F36" s="103"/>
      <c r="G36" s="102"/>
      <c r="H36" s="104"/>
      <c r="I36" s="103"/>
      <c r="J36" s="103"/>
      <c r="K36" s="103"/>
      <c r="L36" s="102"/>
      <c r="M36" s="101"/>
    </row>
    <row r="37" spans="1:17" ht="12" customHeight="1">
      <c r="A37" s="24">
        <v>1898</v>
      </c>
      <c r="B37" s="53">
        <v>0.15294348633357774</v>
      </c>
      <c r="C37" s="43">
        <v>5.6930414551207269E-3</v>
      </c>
      <c r="D37" s="43">
        <f>E37+G37</f>
        <v>8.788497717140735E-2</v>
      </c>
      <c r="E37" s="43">
        <v>0</v>
      </c>
      <c r="F37" s="43">
        <v>5.9365467707049667E-2</v>
      </c>
      <c r="G37" s="100">
        <v>8.788497717140735E-2</v>
      </c>
      <c r="H37" s="44">
        <v>0.15294348633357774</v>
      </c>
      <c r="I37" s="43">
        <v>2.6833815561490719E-2</v>
      </c>
      <c r="J37" s="43">
        <v>0.11760759398408437</v>
      </c>
      <c r="K37" s="43">
        <v>7.4369891390019443E-3</v>
      </c>
      <c r="L37" s="100">
        <v>1.0650876490006962E-3</v>
      </c>
      <c r="M37" s="99">
        <v>6.1081757932993311E-3</v>
      </c>
      <c r="P37" s="5">
        <f t="shared" ref="P37:P68" si="0">B37-C37-E37-F37-G37</f>
        <v>0</v>
      </c>
      <c r="Q37" s="5">
        <f t="shared" ref="Q37:Q68" si="1">H37-I37-J37-K37-L37</f>
        <v>6.0715321659188248E-18</v>
      </c>
    </row>
    <row r="38" spans="1:17" ht="12" customHeight="1">
      <c r="A38" s="41">
        <v>1899</v>
      </c>
      <c r="B38" s="55">
        <v>0.14493739255286858</v>
      </c>
      <c r="C38" s="38">
        <v>5.4053672008445202E-3</v>
      </c>
      <c r="D38" s="43">
        <f t="shared" ref="D38:D101" si="2">E38+G38</f>
        <v>8.2941553499236362E-2</v>
      </c>
      <c r="E38" s="38">
        <v>0</v>
      </c>
      <c r="F38" s="38">
        <v>5.6590471852787698E-2</v>
      </c>
      <c r="G38" s="98">
        <v>8.2941553499236362E-2</v>
      </c>
      <c r="H38" s="39">
        <v>0.14493739255286858</v>
      </c>
      <c r="I38" s="38">
        <v>2.3722689885203832E-2</v>
      </c>
      <c r="J38" s="38">
        <v>0.11323833357232228</v>
      </c>
      <c r="K38" s="38">
        <v>7.1472533004898094E-3</v>
      </c>
      <c r="L38" s="98">
        <v>8.2911579485263668E-4</v>
      </c>
      <c r="M38" s="97">
        <v>6.0283533552810045E-3</v>
      </c>
      <c r="P38" s="5">
        <f t="shared" si="0"/>
        <v>0</v>
      </c>
      <c r="Q38" s="5">
        <f t="shared" si="1"/>
        <v>2.1033522146218786E-17</v>
      </c>
    </row>
    <row r="39" spans="1:17" ht="12" customHeight="1">
      <c r="A39" s="24">
        <v>1900</v>
      </c>
      <c r="B39" s="53">
        <v>0.15226818288730973</v>
      </c>
      <c r="C39" s="43">
        <v>5.3193112685268823E-3</v>
      </c>
      <c r="D39" s="43">
        <f t="shared" si="2"/>
        <v>8.4516381221804521E-2</v>
      </c>
      <c r="E39" s="43">
        <v>0</v>
      </c>
      <c r="F39" s="43">
        <v>6.2432490396978318E-2</v>
      </c>
      <c r="G39" s="100">
        <v>8.4516381221804521E-2</v>
      </c>
      <c r="H39" s="44">
        <v>0.15226818288730973</v>
      </c>
      <c r="I39" s="43">
        <v>2.6633521482835827E-2</v>
      </c>
      <c r="J39" s="43">
        <v>0.1169433794284651</v>
      </c>
      <c r="K39" s="43">
        <v>7.0969550743057181E-3</v>
      </c>
      <c r="L39" s="100">
        <v>1.5943269017030656E-3</v>
      </c>
      <c r="M39" s="99">
        <v>5.9960026648900747E-3</v>
      </c>
      <c r="P39" s="5">
        <f t="shared" si="0"/>
        <v>0</v>
      </c>
      <c r="Q39" s="5">
        <f t="shared" si="1"/>
        <v>2.688821387764051E-17</v>
      </c>
    </row>
    <row r="40" spans="1:17" ht="12" customHeight="1">
      <c r="A40" s="24">
        <v>1901</v>
      </c>
      <c r="B40" s="53">
        <v>0.16209903400174161</v>
      </c>
      <c r="C40" s="43">
        <v>5.6770611541228791E-3</v>
      </c>
      <c r="D40" s="43">
        <f t="shared" si="2"/>
        <v>7.870742137875264E-2</v>
      </c>
      <c r="E40" s="43">
        <v>0</v>
      </c>
      <c r="F40" s="43">
        <v>7.7714551468866105E-2</v>
      </c>
      <c r="G40" s="100">
        <v>7.870742137875264E-2</v>
      </c>
      <c r="H40" s="44">
        <v>0.16209903400174161</v>
      </c>
      <c r="I40" s="43">
        <v>2.783901399350212E-2</v>
      </c>
      <c r="J40" s="43">
        <v>0.12506300885832128</v>
      </c>
      <c r="K40" s="43">
        <v>7.504294836156015E-3</v>
      </c>
      <c r="L40" s="100">
        <v>1.6927163137622227E-3</v>
      </c>
      <c r="M40" s="99">
        <v>5.9906147036309781E-3</v>
      </c>
      <c r="P40" s="5">
        <f t="shared" si="0"/>
        <v>0</v>
      </c>
      <c r="Q40" s="5">
        <f t="shared" si="1"/>
        <v>-1.6046192152785466E-17</v>
      </c>
    </row>
    <row r="41" spans="1:17" ht="12" customHeight="1">
      <c r="A41" s="24">
        <v>1902</v>
      </c>
      <c r="B41" s="53">
        <v>0.16670546198426942</v>
      </c>
      <c r="C41" s="43">
        <v>5.8357867875355905E-3</v>
      </c>
      <c r="D41" s="43">
        <f t="shared" si="2"/>
        <v>7.7541611838190166E-2</v>
      </c>
      <c r="E41" s="43">
        <v>0</v>
      </c>
      <c r="F41" s="43">
        <v>8.3328063358543661E-2</v>
      </c>
      <c r="G41" s="100">
        <v>7.7541611838190166E-2</v>
      </c>
      <c r="H41" s="44">
        <v>0.16670546198426942</v>
      </c>
      <c r="I41" s="43">
        <v>2.561125459041845E-2</v>
      </c>
      <c r="J41" s="43">
        <v>0.13132186298984858</v>
      </c>
      <c r="K41" s="43">
        <v>7.6913029681692233E-3</v>
      </c>
      <c r="L41" s="100">
        <v>2.081041435833147E-3</v>
      </c>
      <c r="M41" s="99">
        <v>5.9668837949380929E-3</v>
      </c>
      <c r="P41" s="5">
        <f t="shared" si="0"/>
        <v>0</v>
      </c>
      <c r="Q41" s="5">
        <f t="shared" si="1"/>
        <v>3.2959746043559335E-17</v>
      </c>
    </row>
    <row r="42" spans="1:17" ht="12" customHeight="1">
      <c r="A42" s="24">
        <v>1903</v>
      </c>
      <c r="B42" s="53">
        <v>0.16032736115793797</v>
      </c>
      <c r="C42" s="43">
        <v>5.553748926741162E-3</v>
      </c>
      <c r="D42" s="43">
        <f t="shared" si="2"/>
        <v>7.7236934461131765E-2</v>
      </c>
      <c r="E42" s="43">
        <v>0</v>
      </c>
      <c r="F42" s="43">
        <v>7.7536677770065052E-2</v>
      </c>
      <c r="G42" s="100">
        <v>7.7236934461131765E-2</v>
      </c>
      <c r="H42" s="44">
        <v>0.16032736115793797</v>
      </c>
      <c r="I42" s="43">
        <v>2.0269603814094907E-2</v>
      </c>
      <c r="J42" s="43">
        <v>0.13068911399401348</v>
      </c>
      <c r="K42" s="43">
        <v>6.9800007786656737E-3</v>
      </c>
      <c r="L42" s="100">
        <v>2.3886425711638825E-3</v>
      </c>
      <c r="M42" s="99">
        <v>5.9623378989383732E-3</v>
      </c>
      <c r="P42" s="5">
        <f t="shared" si="0"/>
        <v>0</v>
      </c>
      <c r="Q42" s="5">
        <f t="shared" si="1"/>
        <v>3.5561831257524545E-17</v>
      </c>
    </row>
    <row r="43" spans="1:17" ht="12" customHeight="1">
      <c r="A43" s="24">
        <v>1904</v>
      </c>
      <c r="B43" s="53">
        <v>0.16883766419870955</v>
      </c>
      <c r="C43" s="43">
        <v>5.4625268484270947E-3</v>
      </c>
      <c r="D43" s="43">
        <f t="shared" si="2"/>
        <v>7.8693279584508655E-2</v>
      </c>
      <c r="E43" s="43">
        <v>0</v>
      </c>
      <c r="F43" s="43">
        <v>8.4681857765773819E-2</v>
      </c>
      <c r="G43" s="100">
        <v>7.8693279584508655E-2</v>
      </c>
      <c r="H43" s="44">
        <v>0.16883766419870955</v>
      </c>
      <c r="I43" s="43">
        <v>3.3179798780765483E-2</v>
      </c>
      <c r="J43" s="43">
        <v>0.12573391298985082</v>
      </c>
      <c r="K43" s="43">
        <v>6.8687514852051428E-3</v>
      </c>
      <c r="L43" s="100">
        <v>3.0552009428881123E-3</v>
      </c>
      <c r="M43" s="99">
        <v>5.9792718575604571E-3</v>
      </c>
      <c r="P43" s="5">
        <f t="shared" si="0"/>
        <v>0</v>
      </c>
      <c r="Q43" s="5">
        <f t="shared" si="1"/>
        <v>-1.3877787807814457E-17</v>
      </c>
    </row>
    <row r="44" spans="1:17" ht="12" customHeight="1">
      <c r="A44" s="24">
        <v>1905</v>
      </c>
      <c r="B44" s="53">
        <v>0.1659499914765635</v>
      </c>
      <c r="C44" s="43">
        <v>5.4327394377185183E-3</v>
      </c>
      <c r="D44" s="43">
        <f t="shared" si="2"/>
        <v>7.3513801094841888E-2</v>
      </c>
      <c r="E44" s="43">
        <v>0</v>
      </c>
      <c r="F44" s="43">
        <v>8.7003450944003094E-2</v>
      </c>
      <c r="G44" s="100">
        <v>7.3513801094841888E-2</v>
      </c>
      <c r="H44" s="44">
        <v>0.1659499914765635</v>
      </c>
      <c r="I44" s="43">
        <v>2.6962667565130657E-2</v>
      </c>
      <c r="J44" s="43">
        <v>0.12912657851425705</v>
      </c>
      <c r="K44" s="43">
        <v>6.8321881458916212E-3</v>
      </c>
      <c r="L44" s="100">
        <v>3.0285572512841904E-3</v>
      </c>
      <c r="M44" s="99">
        <v>5.9951039984013068E-3</v>
      </c>
      <c r="P44" s="5">
        <f t="shared" si="0"/>
        <v>0</v>
      </c>
      <c r="Q44" s="5">
        <f t="shared" si="1"/>
        <v>-1.5178830414797062E-17</v>
      </c>
    </row>
    <row r="45" spans="1:17" ht="12" customHeight="1">
      <c r="A45" s="24">
        <v>1906</v>
      </c>
      <c r="B45" s="53">
        <v>0.17472036949547934</v>
      </c>
      <c r="C45" s="43">
        <v>5.4785379535140242E-3</v>
      </c>
      <c r="D45" s="43">
        <f t="shared" si="2"/>
        <v>7.9493249166815494E-2</v>
      </c>
      <c r="E45" s="43">
        <v>0</v>
      </c>
      <c r="F45" s="43">
        <v>8.9748582375149835E-2</v>
      </c>
      <c r="G45" s="100">
        <v>7.9493249166815494E-2</v>
      </c>
      <c r="H45" s="44">
        <v>0.17472036949547934</v>
      </c>
      <c r="I45" s="43">
        <v>2.6284479809022598E-2</v>
      </c>
      <c r="J45" s="43">
        <v>0.13796248662196506</v>
      </c>
      <c r="K45" s="43">
        <v>6.8841635037074963E-3</v>
      </c>
      <c r="L45" s="100">
        <v>3.5892395607841849E-3</v>
      </c>
      <c r="M45" s="99">
        <v>5.9995000416631951E-3</v>
      </c>
      <c r="P45" s="5">
        <f t="shared" si="0"/>
        <v>0</v>
      </c>
      <c r="Q45" s="5">
        <f t="shared" si="1"/>
        <v>0</v>
      </c>
    </row>
    <row r="46" spans="1:17" ht="12" customHeight="1">
      <c r="A46" s="24">
        <v>1907</v>
      </c>
      <c r="B46" s="53">
        <v>0.15813998830190659</v>
      </c>
      <c r="C46" s="43">
        <v>4.9029996974319671E-3</v>
      </c>
      <c r="D46" s="43">
        <f t="shared" si="2"/>
        <v>7.8221113383732332E-2</v>
      </c>
      <c r="E46" s="43">
        <v>1.3898733584325813E-4</v>
      </c>
      <c r="F46" s="43">
        <v>7.5015875220742295E-2</v>
      </c>
      <c r="G46" s="100">
        <v>7.8082126047889069E-2</v>
      </c>
      <c r="H46" s="44">
        <v>0.15813998830190659</v>
      </c>
      <c r="I46" s="43">
        <v>2.1444139848408702E-2</v>
      </c>
      <c r="J46" s="43">
        <v>0.12736768923926531</v>
      </c>
      <c r="K46" s="43">
        <v>6.1669426043355399E-3</v>
      </c>
      <c r="L46" s="100">
        <v>3.1612166098970171E-3</v>
      </c>
      <c r="M46" s="99">
        <v>6.0068077154108003E-3</v>
      </c>
      <c r="P46" s="5">
        <f t="shared" si="0"/>
        <v>0</v>
      </c>
      <c r="Q46" s="5">
        <f t="shared" si="1"/>
        <v>2.1684043449710089E-17</v>
      </c>
    </row>
    <row r="47" spans="1:17" ht="12" customHeight="1">
      <c r="A47" s="24">
        <v>1908</v>
      </c>
      <c r="B47" s="53">
        <v>0.1637900105434015</v>
      </c>
      <c r="C47" s="43">
        <v>4.9499462987012783E-3</v>
      </c>
      <c r="D47" s="43">
        <f t="shared" si="2"/>
        <v>7.2753895603514696E-2</v>
      </c>
      <c r="E47" s="43">
        <v>0</v>
      </c>
      <c r="F47" s="43">
        <v>8.608616864118554E-2</v>
      </c>
      <c r="G47" s="100">
        <v>7.2753895603514696E-2</v>
      </c>
      <c r="H47" s="44">
        <v>0.1637900105434015</v>
      </c>
      <c r="I47" s="43">
        <v>2.2739462216271222E-2</v>
      </c>
      <c r="J47" s="43">
        <v>0.13036224394105073</v>
      </c>
      <c r="K47" s="43">
        <v>6.2290996912139204E-3</v>
      </c>
      <c r="L47" s="100">
        <v>4.4592046948656455E-3</v>
      </c>
      <c r="M47" s="99">
        <v>6.010117030334397E-3</v>
      </c>
      <c r="P47" s="5">
        <f t="shared" si="0"/>
        <v>0</v>
      </c>
      <c r="Q47" s="5">
        <f t="shared" si="1"/>
        <v>0</v>
      </c>
    </row>
    <row r="48" spans="1:17" ht="12" customHeight="1">
      <c r="A48" s="41">
        <v>1909</v>
      </c>
      <c r="B48" s="55">
        <v>0.16737840677377699</v>
      </c>
      <c r="C48" s="38">
        <v>4.7430678745580077E-3</v>
      </c>
      <c r="D48" s="43">
        <f t="shared" si="2"/>
        <v>6.4859406749738224E-2</v>
      </c>
      <c r="E48" s="38">
        <v>0</v>
      </c>
      <c r="F48" s="38">
        <v>9.7775932149480771E-2</v>
      </c>
      <c r="G48" s="98">
        <v>6.4859406749738224E-2</v>
      </c>
      <c r="H48" s="39">
        <v>0.16737840677377699</v>
      </c>
      <c r="I48" s="38">
        <v>2.4641399403305446E-2</v>
      </c>
      <c r="J48" s="38">
        <v>0.13206396093646966</v>
      </c>
      <c r="K48" s="38">
        <v>5.9671586590289679E-3</v>
      </c>
      <c r="L48" s="98">
        <v>4.7058877749729311E-3</v>
      </c>
      <c r="M48" s="97">
        <v>5.739155387632121E-3</v>
      </c>
      <c r="P48" s="5">
        <f t="shared" si="0"/>
        <v>0</v>
      </c>
      <c r="Q48" s="5">
        <f t="shared" si="1"/>
        <v>-1.7347234759768071E-17</v>
      </c>
    </row>
    <row r="49" spans="1:17" ht="12" customHeight="1">
      <c r="A49" s="24">
        <v>1910</v>
      </c>
      <c r="B49" s="53">
        <v>0.16526039912050608</v>
      </c>
      <c r="C49" s="43">
        <v>4.7704150168712822E-3</v>
      </c>
      <c r="D49" s="43">
        <f t="shared" si="2"/>
        <v>7.0405328283790994E-2</v>
      </c>
      <c r="E49" s="43">
        <v>0</v>
      </c>
      <c r="F49" s="43">
        <v>9.0084655819843817E-2</v>
      </c>
      <c r="G49" s="100">
        <v>7.0405328283790994E-2</v>
      </c>
      <c r="H49" s="44">
        <v>0.16526039912050608</v>
      </c>
      <c r="I49" s="43">
        <v>2.0326437999685431E-2</v>
      </c>
      <c r="J49" s="43">
        <v>0.13437483097366459</v>
      </c>
      <c r="K49" s="43">
        <v>6.0004782549166772E-3</v>
      </c>
      <c r="L49" s="100">
        <v>4.5586518922393982E-3</v>
      </c>
      <c r="M49" s="99">
        <v>5.4921584182583746E-3</v>
      </c>
      <c r="P49" s="5">
        <f t="shared" si="0"/>
        <v>0</v>
      </c>
      <c r="Q49" s="5">
        <f t="shared" si="1"/>
        <v>-1.0408340855860843E-17</v>
      </c>
    </row>
    <row r="50" spans="1:17" ht="12" customHeight="1">
      <c r="A50" s="24">
        <v>1911</v>
      </c>
      <c r="B50" s="53">
        <v>0.15062413265609575</v>
      </c>
      <c r="C50" s="43">
        <v>4.4346118891685936E-3</v>
      </c>
      <c r="D50" s="43">
        <f t="shared" si="2"/>
        <v>7.0104410281139853E-2</v>
      </c>
      <c r="E50" s="43">
        <v>2.2792184812916603E-4</v>
      </c>
      <c r="F50" s="43">
        <v>7.6085110485787311E-2</v>
      </c>
      <c r="G50" s="100">
        <v>6.9876488433010683E-2</v>
      </c>
      <c r="H50" s="44">
        <v>0.15062413265609575</v>
      </c>
      <c r="I50" s="43">
        <v>2.0338157945581976E-2</v>
      </c>
      <c r="J50" s="43">
        <v>0.12051885648100424</v>
      </c>
      <c r="K50" s="43">
        <v>5.3670625882087705E-3</v>
      </c>
      <c r="L50" s="100">
        <v>4.4000556413007789E-3</v>
      </c>
      <c r="M50" s="99">
        <v>5.7138492093804887E-3</v>
      </c>
      <c r="P50" s="5">
        <f t="shared" si="0"/>
        <v>0</v>
      </c>
      <c r="Q50" s="5">
        <f t="shared" si="1"/>
        <v>-7.8062556418956319E-18</v>
      </c>
    </row>
    <row r="51" spans="1:17" ht="12" customHeight="1">
      <c r="A51" s="24">
        <v>1912</v>
      </c>
      <c r="B51" s="53">
        <v>0.14197215129054994</v>
      </c>
      <c r="C51" s="43">
        <v>4.5154732279515082E-3</v>
      </c>
      <c r="D51" s="43">
        <f t="shared" si="2"/>
        <v>6.6610765724651438E-2</v>
      </c>
      <c r="E51" s="43">
        <v>3.0883193567918932E-4</v>
      </c>
      <c r="F51" s="43">
        <v>7.0845912337946959E-2</v>
      </c>
      <c r="G51" s="100">
        <v>6.6301933788972256E-2</v>
      </c>
      <c r="H51" s="44">
        <v>0.14197215129054994</v>
      </c>
      <c r="I51" s="43">
        <v>1.9752487643688983E-2</v>
      </c>
      <c r="J51" s="43">
        <v>0.11283512406099344</v>
      </c>
      <c r="K51" s="43">
        <v>4.938354935068316E-3</v>
      </c>
      <c r="L51" s="100">
        <v>4.4461846507992016E-3</v>
      </c>
      <c r="M51" s="99">
        <v>6.3107115648331569E-3</v>
      </c>
      <c r="P51" s="5">
        <f t="shared" si="0"/>
        <v>0</v>
      </c>
      <c r="Q51" s="5">
        <f t="shared" si="1"/>
        <v>0</v>
      </c>
    </row>
    <row r="52" spans="1:17" ht="12" customHeight="1">
      <c r="A52" s="24">
        <v>1913</v>
      </c>
      <c r="B52" s="53">
        <v>0.15514267544979743</v>
      </c>
      <c r="C52" s="43">
        <v>4.5871770391023711E-3</v>
      </c>
      <c r="D52" s="43">
        <f t="shared" si="2"/>
        <v>7.6915208083837561E-2</v>
      </c>
      <c r="E52" s="43">
        <v>4.3533749004964241E-4</v>
      </c>
      <c r="F52" s="43">
        <v>7.364029032685751E-2</v>
      </c>
      <c r="G52" s="100">
        <v>7.6479870593787913E-2</v>
      </c>
      <c r="H52" s="44">
        <v>0.15514267544979743</v>
      </c>
      <c r="I52" s="43">
        <v>2.2456654267557625E-2</v>
      </c>
      <c r="J52" s="43">
        <v>0.12233006226758869</v>
      </c>
      <c r="K52" s="43">
        <v>5.0341187083419708E-3</v>
      </c>
      <c r="L52" s="100">
        <v>5.321840206309149E-3</v>
      </c>
      <c r="M52" s="99">
        <v>6.2065403698691943E-3</v>
      </c>
      <c r="P52" s="5">
        <f t="shared" si="0"/>
        <v>0</v>
      </c>
      <c r="Q52" s="5">
        <f t="shared" si="1"/>
        <v>-1.6479873021779667E-17</v>
      </c>
    </row>
    <row r="53" spans="1:17" ht="12" customHeight="1">
      <c r="A53" s="24">
        <v>1914</v>
      </c>
      <c r="B53" s="53">
        <v>0.18079099641637814</v>
      </c>
      <c r="C53" s="43">
        <v>4.9143701109619405E-3</v>
      </c>
      <c r="D53" s="43">
        <f t="shared" si="2"/>
        <v>8.4199964991607965E-2</v>
      </c>
      <c r="E53" s="43">
        <v>2.2856320427391808E-4</v>
      </c>
      <c r="F53" s="43">
        <v>9.1676661313808236E-2</v>
      </c>
      <c r="G53" s="100">
        <v>8.3971401787334046E-2</v>
      </c>
      <c r="H53" s="44">
        <v>0.18079099641637814</v>
      </c>
      <c r="I53" s="43">
        <v>2.7125355065596084E-2</v>
      </c>
      <c r="J53" s="43">
        <v>0.14271545416134149</v>
      </c>
      <c r="K53" s="43">
        <v>5.4331198578556989E-3</v>
      </c>
      <c r="L53" s="100">
        <v>5.517067331584866E-3</v>
      </c>
      <c r="M53" s="99">
        <v>5.674460899653979E-3</v>
      </c>
      <c r="P53" s="5">
        <f t="shared" si="0"/>
        <v>0</v>
      </c>
      <c r="Q53" s="5">
        <f t="shared" si="1"/>
        <v>9.540979117872439E-18</v>
      </c>
    </row>
    <row r="54" spans="1:17" ht="12" customHeight="1">
      <c r="A54" s="24">
        <v>1915</v>
      </c>
      <c r="B54" s="53">
        <v>0.32104856356249051</v>
      </c>
      <c r="C54" s="43">
        <v>0.13113572506802726</v>
      </c>
      <c r="D54" s="43">
        <f t="shared" si="2"/>
        <v>0.1057586367696939</v>
      </c>
      <c r="E54" s="43">
        <v>2.6246394545843312E-5</v>
      </c>
      <c r="F54" s="43">
        <v>8.4154201724769312E-2</v>
      </c>
      <c r="G54" s="100">
        <v>0.10573239037514805</v>
      </c>
      <c r="H54" s="44">
        <v>0.32104856356249051</v>
      </c>
      <c r="I54" s="43">
        <v>4.8082029172208295E-2</v>
      </c>
      <c r="J54" s="43">
        <v>0.25823746995315411</v>
      </c>
      <c r="K54" s="43">
        <v>4.9059772454833764E-3</v>
      </c>
      <c r="L54" s="100">
        <v>9.8230871916446683E-3</v>
      </c>
      <c r="M54" s="99">
        <v>0.13593135299943251</v>
      </c>
      <c r="P54" s="5">
        <f t="shared" si="0"/>
        <v>0</v>
      </c>
      <c r="Q54" s="5">
        <f t="shared" si="1"/>
        <v>8.1532003370909933E-17</v>
      </c>
    </row>
    <row r="55" spans="1:17" ht="12" customHeight="1">
      <c r="A55" s="24">
        <v>1916</v>
      </c>
      <c r="B55" s="53">
        <v>0.31549384161969285</v>
      </c>
      <c r="C55" s="43">
        <v>0.15331055220233306</v>
      </c>
      <c r="D55" s="43">
        <f t="shared" si="2"/>
        <v>8.2396289421316063E-2</v>
      </c>
      <c r="E55" s="43">
        <v>2.791702916678671E-5</v>
      </c>
      <c r="F55" s="43">
        <v>7.9786999996043731E-2</v>
      </c>
      <c r="G55" s="100">
        <v>8.2368372392149281E-2</v>
      </c>
      <c r="H55" s="44">
        <v>0.31549384161969285</v>
      </c>
      <c r="I55" s="43">
        <v>3.8214208993482227E-2</v>
      </c>
      <c r="J55" s="43">
        <v>0.26739825957446983</v>
      </c>
      <c r="K55" s="43">
        <v>3.9033075993153425E-3</v>
      </c>
      <c r="L55" s="100">
        <v>5.9780654524254472E-3</v>
      </c>
      <c r="M55" s="99">
        <v>0.13746164784896883</v>
      </c>
      <c r="P55" s="5">
        <f t="shared" si="0"/>
        <v>0</v>
      </c>
      <c r="Q55" s="5">
        <f t="shared" si="1"/>
        <v>1.5612511283791264E-17</v>
      </c>
    </row>
    <row r="56" spans="1:17" ht="12" customHeight="1">
      <c r="A56" s="24">
        <v>1917</v>
      </c>
      <c r="B56" s="53">
        <v>0.33484779736061204</v>
      </c>
      <c r="C56" s="43">
        <v>0.19199944463524821</v>
      </c>
      <c r="D56" s="43">
        <f t="shared" si="2"/>
        <v>9.6024451621927936E-2</v>
      </c>
      <c r="E56" s="43">
        <v>1.7078353129271133E-5</v>
      </c>
      <c r="F56" s="43">
        <v>4.6823901103435879E-2</v>
      </c>
      <c r="G56" s="100">
        <v>9.6007373268798671E-2</v>
      </c>
      <c r="H56" s="44">
        <v>0.33484779736061204</v>
      </c>
      <c r="I56" s="43">
        <v>4.1214902524429733E-2</v>
      </c>
      <c r="J56" s="43">
        <v>0.28404874107382921</v>
      </c>
      <c r="K56" s="43">
        <v>3.3091509628121671E-3</v>
      </c>
      <c r="L56" s="100">
        <v>6.2750027995409083E-3</v>
      </c>
      <c r="M56" s="99">
        <v>0.14508088215249568</v>
      </c>
      <c r="P56" s="5">
        <f t="shared" si="0"/>
        <v>0</v>
      </c>
      <c r="Q56" s="5">
        <f t="shared" si="1"/>
        <v>3.3827107781547738E-17</v>
      </c>
    </row>
    <row r="57" spans="1:17" ht="12" customHeight="1">
      <c r="A57" s="24">
        <v>1918</v>
      </c>
      <c r="B57" s="53">
        <v>0.41631204126941262</v>
      </c>
      <c r="C57" s="43">
        <v>0.26789496741753144</v>
      </c>
      <c r="D57" s="43">
        <f t="shared" si="2"/>
        <v>0.10596694012559357</v>
      </c>
      <c r="E57" s="43">
        <v>1.0993869347493159E-4</v>
      </c>
      <c r="F57" s="43">
        <v>4.2450133726287607E-2</v>
      </c>
      <c r="G57" s="100">
        <v>0.10585700143211864</v>
      </c>
      <c r="H57" s="44">
        <v>0.41631204126941262</v>
      </c>
      <c r="I57" s="43">
        <v>4.8622271919714313E-2</v>
      </c>
      <c r="J57" s="43">
        <v>0.35535626249870977</v>
      </c>
      <c r="K57" s="43">
        <v>2.9168271170428462E-3</v>
      </c>
      <c r="L57" s="100">
        <v>9.4166797339456706E-3</v>
      </c>
      <c r="M57" s="99">
        <v>0.16370316399770565</v>
      </c>
      <c r="P57" s="5">
        <f t="shared" si="0"/>
        <v>0</v>
      </c>
      <c r="Q57" s="5">
        <f t="shared" si="1"/>
        <v>3.4694469519536142E-17</v>
      </c>
    </row>
    <row r="58" spans="1:17" ht="12" customHeight="1">
      <c r="A58" s="41">
        <v>1919</v>
      </c>
      <c r="B58" s="55">
        <v>0.37917871407491005</v>
      </c>
      <c r="C58" s="38">
        <v>0.25946492931876036</v>
      </c>
      <c r="D58" s="43">
        <f t="shared" si="2"/>
        <v>8.5421535388731928E-2</v>
      </c>
      <c r="E58" s="38">
        <v>1.4581245893278966E-4</v>
      </c>
      <c r="F58" s="38">
        <v>3.4292249367417767E-2</v>
      </c>
      <c r="G58" s="98">
        <v>8.5275722929799139E-2</v>
      </c>
      <c r="H58" s="39">
        <v>0.37917871407491005</v>
      </c>
      <c r="I58" s="38">
        <v>3.5658915833954488E-2</v>
      </c>
      <c r="J58" s="38">
        <v>0.33001724610424282</v>
      </c>
      <c r="K58" s="38">
        <v>7.4735568960348255E-3</v>
      </c>
      <c r="L58" s="98">
        <v>6.0289952406778792E-3</v>
      </c>
      <c r="M58" s="97">
        <v>0.1453214817682707</v>
      </c>
      <c r="P58" s="5">
        <f t="shared" si="0"/>
        <v>0</v>
      </c>
      <c r="Q58" s="5">
        <f t="shared" si="1"/>
        <v>4.8572257327350599E-17</v>
      </c>
    </row>
    <row r="59" spans="1:17" ht="12" customHeight="1">
      <c r="A59" s="24">
        <v>1920</v>
      </c>
      <c r="B59" s="53">
        <v>0.29061384007694513</v>
      </c>
      <c r="C59" s="43">
        <v>0.20207096781559938</v>
      </c>
      <c r="D59" s="43">
        <f t="shared" si="2"/>
        <v>6.4671050007551592E-2</v>
      </c>
      <c r="E59" s="43">
        <v>2.690443772232569E-5</v>
      </c>
      <c r="F59" s="43">
        <v>2.3871822253794157E-2</v>
      </c>
      <c r="G59" s="100">
        <v>6.4644145569829267E-2</v>
      </c>
      <c r="H59" s="44">
        <v>0.29061384007694513</v>
      </c>
      <c r="I59" s="43">
        <v>2.6101873862109409E-2</v>
      </c>
      <c r="J59" s="43">
        <v>0.25250280221423338</v>
      </c>
      <c r="K59" s="43">
        <v>7.0807355572693291E-3</v>
      </c>
      <c r="L59" s="100">
        <v>4.9284284433330815E-3</v>
      </c>
      <c r="M59" s="99">
        <v>0.1307100056263063</v>
      </c>
      <c r="P59" s="5">
        <f t="shared" si="0"/>
        <v>0</v>
      </c>
      <c r="Q59" s="5">
        <f t="shared" si="1"/>
        <v>-4.2500725161431774E-17</v>
      </c>
    </row>
    <row r="60" spans="1:17" ht="12" customHeight="1">
      <c r="A60" s="24">
        <v>1921</v>
      </c>
      <c r="B60" s="53">
        <v>0.28712293812936501</v>
      </c>
      <c r="C60" s="43">
        <v>0.19936905541210806</v>
      </c>
      <c r="D60" s="43">
        <f t="shared" si="2"/>
        <v>6.4526455898629778E-2</v>
      </c>
      <c r="E60" s="43">
        <v>5.9116217563502602E-5</v>
      </c>
      <c r="F60" s="43">
        <v>2.3227426818627158E-2</v>
      </c>
      <c r="G60" s="100">
        <v>6.4467339681066271E-2</v>
      </c>
      <c r="H60" s="44">
        <v>0.28712293812936501</v>
      </c>
      <c r="I60" s="43">
        <v>2.0303266146579055E-2</v>
      </c>
      <c r="J60" s="43">
        <v>0.24975205915334642</v>
      </c>
      <c r="K60" s="43">
        <v>1.0247859706121597E-2</v>
      </c>
      <c r="L60" s="100">
        <v>6.8197531233179648E-3</v>
      </c>
      <c r="M60" s="99">
        <v>0.11423847223623024</v>
      </c>
      <c r="P60" s="5">
        <f t="shared" si="0"/>
        <v>0</v>
      </c>
      <c r="Q60" s="5">
        <f t="shared" si="1"/>
        <v>-3.4694469519536142E-17</v>
      </c>
    </row>
    <row r="61" spans="1:17" ht="12" customHeight="1">
      <c r="A61" s="24">
        <v>1922</v>
      </c>
      <c r="B61" s="53">
        <v>0.2481960955113067</v>
      </c>
      <c r="C61" s="43">
        <v>0.16711157202280269</v>
      </c>
      <c r="D61" s="43">
        <f t="shared" si="2"/>
        <v>5.9356716971800401E-2</v>
      </c>
      <c r="E61" s="43">
        <v>3.2662498938766089E-5</v>
      </c>
      <c r="F61" s="43">
        <v>2.1727806516703602E-2</v>
      </c>
      <c r="G61" s="100">
        <v>5.9324054472861633E-2</v>
      </c>
      <c r="H61" s="44">
        <v>0.2481960955113067</v>
      </c>
      <c r="I61" s="43">
        <v>1.4885275072362536E-2</v>
      </c>
      <c r="J61" s="43">
        <v>0.21842254048921433</v>
      </c>
      <c r="K61" s="43">
        <v>6.944415355726344E-3</v>
      </c>
      <c r="L61" s="100">
        <v>7.9438645940035166E-3</v>
      </c>
      <c r="M61" s="99">
        <v>9.0944412390328785E-2</v>
      </c>
      <c r="P61" s="5">
        <f t="shared" si="0"/>
        <v>0</v>
      </c>
      <c r="Q61" s="5">
        <f t="shared" si="1"/>
        <v>-3.2959746043559335E-17</v>
      </c>
    </row>
    <row r="62" spans="1:17" ht="12" customHeight="1">
      <c r="A62" s="24">
        <v>1923</v>
      </c>
      <c r="B62" s="53">
        <v>0.22195952916545481</v>
      </c>
      <c r="C62" s="43">
        <v>0.14864491529525006</v>
      </c>
      <c r="D62" s="43">
        <f t="shared" si="2"/>
        <v>5.3569196028486782E-2</v>
      </c>
      <c r="E62" s="43">
        <v>3.5444043422569517E-5</v>
      </c>
      <c r="F62" s="43">
        <v>1.9745417841717943E-2</v>
      </c>
      <c r="G62" s="100">
        <v>5.3533751985064215E-2</v>
      </c>
      <c r="H62" s="44">
        <v>0.22195952916545481</v>
      </c>
      <c r="I62" s="43">
        <v>1.2598677797212968E-2</v>
      </c>
      <c r="J62" s="43">
        <v>0.19751380351300449</v>
      </c>
      <c r="K62" s="43">
        <v>6.1016959833696486E-3</v>
      </c>
      <c r="L62" s="100">
        <v>5.7453518718676806E-3</v>
      </c>
      <c r="M62" s="99">
        <v>8.4184826709027855E-2</v>
      </c>
      <c r="P62" s="5">
        <f t="shared" si="0"/>
        <v>0</v>
      </c>
      <c r="Q62" s="5">
        <f t="shared" si="1"/>
        <v>2.3418766925686896E-17</v>
      </c>
    </row>
    <row r="63" spans="1:17" ht="12" customHeight="1">
      <c r="A63" s="24">
        <v>1924</v>
      </c>
      <c r="B63" s="53">
        <v>0.20668813565299313</v>
      </c>
      <c r="C63" s="43">
        <v>0.12900729979499767</v>
      </c>
      <c r="D63" s="43">
        <f t="shared" si="2"/>
        <v>6.0487888639574432E-2</v>
      </c>
      <c r="E63" s="43">
        <v>1.1060217139301654E-4</v>
      </c>
      <c r="F63" s="43">
        <v>1.7192947218421042E-2</v>
      </c>
      <c r="G63" s="100">
        <v>6.0377286468181413E-2</v>
      </c>
      <c r="H63" s="44">
        <v>0.20668813565299313</v>
      </c>
      <c r="I63" s="43">
        <v>1.1357952317184656E-2</v>
      </c>
      <c r="J63" s="43">
        <v>0.18488192595821468</v>
      </c>
      <c r="K63" s="43">
        <v>5.3923531649727654E-3</v>
      </c>
      <c r="L63" s="100">
        <v>5.0559042126210423E-3</v>
      </c>
      <c r="M63" s="99">
        <v>8.0690584094471926E-2</v>
      </c>
      <c r="P63" s="5">
        <f t="shared" si="0"/>
        <v>0</v>
      </c>
      <c r="Q63" s="5">
        <f t="shared" si="1"/>
        <v>0</v>
      </c>
    </row>
    <row r="64" spans="1:17" ht="12" customHeight="1">
      <c r="A64" s="24">
        <v>1925</v>
      </c>
      <c r="B64" s="53">
        <v>0.20117164592664999</v>
      </c>
      <c r="C64" s="43">
        <v>0.12268222949717647</v>
      </c>
      <c r="D64" s="43">
        <f t="shared" si="2"/>
        <v>6.2945748073171728E-2</v>
      </c>
      <c r="E64" s="43">
        <v>7.526787666091626E-5</v>
      </c>
      <c r="F64" s="43">
        <v>1.5543668356301806E-2</v>
      </c>
      <c r="G64" s="100">
        <v>6.2870480196510814E-2</v>
      </c>
      <c r="H64" s="44">
        <v>0.20117164592664999</v>
      </c>
      <c r="I64" s="43">
        <v>1.0334877057636084E-2</v>
      </c>
      <c r="J64" s="43">
        <v>0.18025986458433585</v>
      </c>
      <c r="K64" s="43">
        <v>5.0177536184426302E-3</v>
      </c>
      <c r="L64" s="100">
        <v>5.5591506662354675E-3</v>
      </c>
      <c r="M64" s="99">
        <v>8.2529152544434381E-2</v>
      </c>
      <c r="P64" s="5">
        <f t="shared" si="0"/>
        <v>0</v>
      </c>
      <c r="Q64" s="5">
        <f t="shared" si="1"/>
        <v>-4.0766001685454967E-17</v>
      </c>
    </row>
    <row r="65" spans="1:17" ht="12" customHeight="1">
      <c r="A65" s="24">
        <v>1926</v>
      </c>
      <c r="B65" s="53">
        <v>0.19998724261252371</v>
      </c>
      <c r="C65" s="43">
        <v>0.14035053747566439</v>
      </c>
      <c r="D65" s="43">
        <f t="shared" si="2"/>
        <v>4.7158436750772449E-2</v>
      </c>
      <c r="E65" s="43">
        <v>5.7773720409503276E-5</v>
      </c>
      <c r="F65" s="43">
        <v>1.2478268386086852E-2</v>
      </c>
      <c r="G65" s="100">
        <v>4.7100663030362949E-2</v>
      </c>
      <c r="H65" s="44">
        <v>0.19998724261252371</v>
      </c>
      <c r="I65" s="43">
        <v>1.1706448432483238E-2</v>
      </c>
      <c r="J65" s="43">
        <v>0.1786143430402076</v>
      </c>
      <c r="K65" s="43">
        <v>4.9492106315047676E-3</v>
      </c>
      <c r="L65" s="100">
        <v>4.7172405083280794E-3</v>
      </c>
      <c r="M65" s="99">
        <v>0.11343761614984518</v>
      </c>
      <c r="P65" s="5">
        <f t="shared" si="0"/>
        <v>0</v>
      </c>
      <c r="Q65" s="5">
        <f t="shared" si="1"/>
        <v>1.3010426069826053E-17</v>
      </c>
    </row>
    <row r="66" spans="1:17" ht="12" customHeight="1">
      <c r="A66" s="24">
        <v>1927</v>
      </c>
      <c r="B66" s="53">
        <v>0.21205986151045714</v>
      </c>
      <c r="C66" s="43">
        <v>0.10700154497794999</v>
      </c>
      <c r="D66" s="43">
        <f t="shared" si="2"/>
        <v>9.2934566934373616E-2</v>
      </c>
      <c r="E66" s="43">
        <v>2.1897164073664361E-5</v>
      </c>
      <c r="F66" s="43">
        <v>1.2123749598133553E-2</v>
      </c>
      <c r="G66" s="100">
        <v>9.2912669770299952E-2</v>
      </c>
      <c r="H66" s="44">
        <v>0.21205986151045714</v>
      </c>
      <c r="I66" s="43">
        <v>3.5493865034731537E-2</v>
      </c>
      <c r="J66" s="43">
        <v>0.17054203049697531</v>
      </c>
      <c r="K66" s="43">
        <v>3.2613022494965864E-3</v>
      </c>
      <c r="L66" s="100">
        <v>2.7626637292537432E-3</v>
      </c>
      <c r="M66" s="99">
        <v>8.6663973219107474E-2</v>
      </c>
      <c r="P66" s="5">
        <f t="shared" si="0"/>
        <v>0</v>
      </c>
      <c r="Q66" s="5">
        <f t="shared" si="1"/>
        <v>-3.426078865054194E-17</v>
      </c>
    </row>
    <row r="67" spans="1:17" ht="12" customHeight="1">
      <c r="A67" s="24">
        <v>1928</v>
      </c>
      <c r="B67" s="53">
        <v>0.22317366354077234</v>
      </c>
      <c r="C67" s="43">
        <v>8.7188692691109973E-2</v>
      </c>
      <c r="D67" s="43">
        <f t="shared" si="2"/>
        <v>0.12482147363022621</v>
      </c>
      <c r="E67" s="43">
        <v>3.9331063540898265E-5</v>
      </c>
      <c r="F67" s="43">
        <v>1.1163497219436163E-2</v>
      </c>
      <c r="G67" s="100">
        <v>0.12478214256668531</v>
      </c>
      <c r="H67" s="44">
        <v>0.22317366354077234</v>
      </c>
      <c r="I67" s="43">
        <v>3.2950572008032197E-2</v>
      </c>
      <c r="J67" s="43">
        <v>0.17903779657084029</v>
      </c>
      <c r="K67" s="43">
        <v>2.9106946627557436E-3</v>
      </c>
      <c r="L67" s="100">
        <v>8.2746002991440741E-3</v>
      </c>
      <c r="M67" s="99">
        <v>7.6691251645004663E-2</v>
      </c>
      <c r="P67" s="5">
        <f t="shared" si="0"/>
        <v>0</v>
      </c>
      <c r="Q67" s="5">
        <f t="shared" si="1"/>
        <v>3.1225022567582528E-17</v>
      </c>
    </row>
    <row r="68" spans="1:17" ht="12" customHeight="1">
      <c r="A68" s="41">
        <v>1929</v>
      </c>
      <c r="B68" s="55">
        <v>0.23756007504507448</v>
      </c>
      <c r="C68" s="38">
        <v>2.5332048022873224E-2</v>
      </c>
      <c r="D68" s="43">
        <f t="shared" si="2"/>
        <v>0.10887885255658675</v>
      </c>
      <c r="E68" s="38">
        <v>5.198669533929403E-2</v>
      </c>
      <c r="F68" s="38">
        <v>0.10334917446561452</v>
      </c>
      <c r="G68" s="98">
        <v>5.6892157217292724E-2</v>
      </c>
      <c r="H68" s="39">
        <v>0.23756007504507448</v>
      </c>
      <c r="I68" s="38">
        <v>5.5102696504909059E-2</v>
      </c>
      <c r="J68" s="38">
        <v>0.17696492216616591</v>
      </c>
      <c r="K68" s="38">
        <v>1.359436295236474E-3</v>
      </c>
      <c r="L68" s="98">
        <v>4.1330200787630458E-3</v>
      </c>
      <c r="M68" s="97">
        <v>2.4243140920725242E-2</v>
      </c>
      <c r="P68" s="5">
        <f t="shared" si="0"/>
        <v>0</v>
      </c>
      <c r="Q68" s="5">
        <f t="shared" si="1"/>
        <v>-1.5612511283791264E-17</v>
      </c>
    </row>
    <row r="69" spans="1:17" ht="12" customHeight="1">
      <c r="A69" s="24">
        <v>1930</v>
      </c>
      <c r="B69" s="53">
        <v>0.26953980450290693</v>
      </c>
      <c r="C69" s="43">
        <v>2.5168763871358989E-2</v>
      </c>
      <c r="D69" s="43">
        <f t="shared" si="2"/>
        <v>0.11610217876801396</v>
      </c>
      <c r="E69" s="43">
        <v>5.4767365385056895E-2</v>
      </c>
      <c r="F69" s="43">
        <v>0.12826886186353398</v>
      </c>
      <c r="G69" s="100">
        <v>6.1334813382957071E-2</v>
      </c>
      <c r="H69" s="44">
        <v>0.26953980450290693</v>
      </c>
      <c r="I69" s="43">
        <v>5.4980762647590893E-2</v>
      </c>
      <c r="J69" s="43">
        <v>0.20764073427404617</v>
      </c>
      <c r="K69" s="43">
        <v>1.4094210069013158E-3</v>
      </c>
      <c r="L69" s="100">
        <v>5.5088865743685381E-3</v>
      </c>
      <c r="M69" s="99">
        <v>2.406410938339423E-2</v>
      </c>
      <c r="P69" s="5">
        <f t="shared" ref="P69:P100" si="3">B69-C69-E69-F69-G69</f>
        <v>0</v>
      </c>
      <c r="Q69" s="5">
        <f t="shared" ref="Q69:Q100" si="4">H69-I69-J69-K69-L69</f>
        <v>2.4286128663675299E-17</v>
      </c>
    </row>
    <row r="70" spans="1:17" ht="12" customHeight="1">
      <c r="A70" s="24">
        <v>1931</v>
      </c>
      <c r="B70" s="53">
        <v>0.3212229948612686</v>
      </c>
      <c r="C70" s="43">
        <v>2.6065016229806538E-2</v>
      </c>
      <c r="D70" s="43">
        <f t="shared" si="2"/>
        <v>0.12007992595598374</v>
      </c>
      <c r="E70" s="43">
        <v>6.453329925503333E-2</v>
      </c>
      <c r="F70" s="43">
        <v>0.17507805267547832</v>
      </c>
      <c r="G70" s="100">
        <v>5.5546626700950411E-2</v>
      </c>
      <c r="H70" s="44">
        <v>0.3212229948612686</v>
      </c>
      <c r="I70" s="43">
        <v>7.1673959894380329E-2</v>
      </c>
      <c r="J70" s="43">
        <v>0.24177391823885327</v>
      </c>
      <c r="K70" s="43">
        <v>1.5146751423662269E-3</v>
      </c>
      <c r="L70" s="100">
        <v>6.260441585668762E-3</v>
      </c>
      <c r="M70" s="99">
        <v>2.4027841534580794E-2</v>
      </c>
      <c r="P70" s="5">
        <f t="shared" si="3"/>
        <v>0</v>
      </c>
      <c r="Q70" s="5">
        <f t="shared" si="4"/>
        <v>0</v>
      </c>
    </row>
    <row r="71" spans="1:17" ht="12" customHeight="1">
      <c r="A71" s="24">
        <v>1932</v>
      </c>
      <c r="B71" s="53">
        <v>0.39550726958111682</v>
      </c>
      <c r="C71" s="43">
        <v>3.6020945250916078E-2</v>
      </c>
      <c r="D71" s="43">
        <f t="shared" si="2"/>
        <v>7.7526515932385243E-2</v>
      </c>
      <c r="E71" s="43">
        <v>1.9417274803017127E-2</v>
      </c>
      <c r="F71" s="43">
        <v>0.28195980839781554</v>
      </c>
      <c r="G71" s="100">
        <v>5.8109241129368119E-2</v>
      </c>
      <c r="H71" s="44">
        <v>0.39550726958111682</v>
      </c>
      <c r="I71" s="43">
        <v>9.7739520710869707E-2</v>
      </c>
      <c r="J71" s="43">
        <v>0.29032212056675444</v>
      </c>
      <c r="K71" s="43">
        <v>1.7198453491194922E-3</v>
      </c>
      <c r="L71" s="100">
        <v>5.7257829543732224E-3</v>
      </c>
      <c r="M71" s="99">
        <v>3.1002698127141324E-2</v>
      </c>
      <c r="P71" s="5">
        <f t="shared" si="3"/>
        <v>-6.9388939039072284E-17</v>
      </c>
      <c r="Q71" s="5">
        <f t="shared" si="4"/>
        <v>-5.7245874707234634E-17</v>
      </c>
    </row>
    <row r="72" spans="1:17" ht="12" customHeight="1">
      <c r="A72" s="24">
        <v>1933</v>
      </c>
      <c r="B72" s="53">
        <v>0.38752294871600612</v>
      </c>
      <c r="C72" s="43">
        <v>3.5836610714732195E-2</v>
      </c>
      <c r="D72" s="43">
        <f t="shared" si="2"/>
        <v>5.5194435404922366E-2</v>
      </c>
      <c r="E72" s="43">
        <v>5.1963375938497971E-3</v>
      </c>
      <c r="F72" s="43">
        <v>0.29649190259635161</v>
      </c>
      <c r="G72" s="100">
        <v>4.9998097811072569E-2</v>
      </c>
      <c r="H72" s="44">
        <v>0.38752294871600612</v>
      </c>
      <c r="I72" s="43">
        <v>7.3941727309950273E-2</v>
      </c>
      <c r="J72" s="43">
        <v>0.30542291206662919</v>
      </c>
      <c r="K72" s="43">
        <v>1.7632929281334549E-3</v>
      </c>
      <c r="L72" s="100">
        <v>6.3950164112932155E-3</v>
      </c>
      <c r="M72" s="99">
        <v>3.1692297424526165E-2</v>
      </c>
      <c r="P72" s="5">
        <f t="shared" si="3"/>
        <v>-6.2450045135165055E-17</v>
      </c>
      <c r="Q72" s="5">
        <f t="shared" si="4"/>
        <v>-4.2500725161431774E-17</v>
      </c>
    </row>
    <row r="73" spans="1:17" ht="12" customHeight="1">
      <c r="A73" s="24">
        <v>1934</v>
      </c>
      <c r="B73" s="53">
        <v>0.40180087950560911</v>
      </c>
      <c r="C73" s="43">
        <v>3.6749417851616388E-2</v>
      </c>
      <c r="D73" s="43">
        <f t="shared" si="2"/>
        <v>5.5457481458210341E-2</v>
      </c>
      <c r="E73" s="43">
        <v>4.3403552563894545E-3</v>
      </c>
      <c r="F73" s="43">
        <v>0.30959398019578238</v>
      </c>
      <c r="G73" s="100">
        <v>5.1117126201820885E-2</v>
      </c>
      <c r="H73" s="44">
        <v>0.40180087950560911</v>
      </c>
      <c r="I73" s="43">
        <v>7.0674296122172089E-2</v>
      </c>
      <c r="J73" s="43">
        <v>0.32286923276343565</v>
      </c>
      <c r="K73" s="43">
        <v>1.9330071612791049E-3</v>
      </c>
      <c r="L73" s="100">
        <v>6.3243434587222777E-3</v>
      </c>
      <c r="M73" s="99">
        <v>2.8769590436533852E-2</v>
      </c>
      <c r="P73" s="5">
        <f t="shared" si="3"/>
        <v>0</v>
      </c>
      <c r="Q73" s="5">
        <f t="shared" si="4"/>
        <v>0</v>
      </c>
    </row>
    <row r="74" spans="1:17" ht="12" customHeight="1">
      <c r="A74" s="24">
        <v>1935</v>
      </c>
      <c r="B74" s="53">
        <v>0.41540195156217308</v>
      </c>
      <c r="C74" s="43">
        <v>3.6767999800418436E-2</v>
      </c>
      <c r="D74" s="43">
        <f t="shared" si="2"/>
        <v>5.2958128451661785E-2</v>
      </c>
      <c r="E74" s="43">
        <v>4.607728514256647E-3</v>
      </c>
      <c r="F74" s="43">
        <v>0.32567582331009287</v>
      </c>
      <c r="G74" s="100">
        <v>4.8350399937405135E-2</v>
      </c>
      <c r="H74" s="44">
        <v>0.41540195156217308</v>
      </c>
      <c r="I74" s="43">
        <v>7.2176230355131099E-2</v>
      </c>
      <c r="J74" s="43">
        <v>0.33482323926721441</v>
      </c>
      <c r="K74" s="43">
        <v>1.9652019610650519E-3</v>
      </c>
      <c r="L74" s="100">
        <v>6.4372799787624701E-3</v>
      </c>
      <c r="M74" s="99">
        <v>2.6265195454842332E-2</v>
      </c>
      <c r="P74" s="5">
        <f t="shared" si="3"/>
        <v>0</v>
      </c>
      <c r="Q74" s="5">
        <f t="shared" si="4"/>
        <v>4.4235448637408581E-17</v>
      </c>
    </row>
    <row r="75" spans="1:17" ht="12" customHeight="1">
      <c r="A75" s="24">
        <v>1936</v>
      </c>
      <c r="B75" s="53">
        <v>0.34198760423508456</v>
      </c>
      <c r="C75" s="43">
        <v>3.2166765112598535E-2</v>
      </c>
      <c r="D75" s="43">
        <f t="shared" si="2"/>
        <v>0.10212498232567105</v>
      </c>
      <c r="E75" s="43">
        <v>4.6595000880522361E-3</v>
      </c>
      <c r="F75" s="43">
        <v>0.20769585679681499</v>
      </c>
      <c r="G75" s="100">
        <v>9.746548223761882E-2</v>
      </c>
      <c r="H75" s="44">
        <v>0.34198760423508456</v>
      </c>
      <c r="I75" s="43">
        <v>3.1448922969805809E-2</v>
      </c>
      <c r="J75" s="43">
        <v>0.30165606230344111</v>
      </c>
      <c r="K75" s="43">
        <v>1.762039393749801E-3</v>
      </c>
      <c r="L75" s="100">
        <v>7.1205795680878876E-3</v>
      </c>
      <c r="M75" s="99">
        <v>2.6049914259707339E-2</v>
      </c>
      <c r="P75" s="5">
        <f t="shared" si="3"/>
        <v>0</v>
      </c>
      <c r="Q75" s="5">
        <f t="shared" si="4"/>
        <v>-7.0256300777060687E-17</v>
      </c>
    </row>
    <row r="76" spans="1:17" ht="12" customHeight="1">
      <c r="A76" s="24">
        <v>1937</v>
      </c>
      <c r="B76" s="53">
        <v>0.31794884999135187</v>
      </c>
      <c r="C76" s="43">
        <v>8.6542251314532748E-2</v>
      </c>
      <c r="D76" s="43">
        <f t="shared" si="2"/>
        <v>5.9243350163968186E-2</v>
      </c>
      <c r="E76" s="43">
        <v>3.298056122869038E-3</v>
      </c>
      <c r="F76" s="43">
        <v>0.17216324851285089</v>
      </c>
      <c r="G76" s="100">
        <v>5.5945294041099151E-2</v>
      </c>
      <c r="H76" s="44">
        <v>0.31794884999135187</v>
      </c>
      <c r="I76" s="43">
        <v>5.208514591957953E-2</v>
      </c>
      <c r="J76" s="43">
        <v>0.25803024741608238</v>
      </c>
      <c r="K76" s="43">
        <v>1.5228185617005012E-3</v>
      </c>
      <c r="L76" s="100">
        <v>6.3106380939894399E-3</v>
      </c>
      <c r="M76" s="99">
        <v>8.3410391857530797E-2</v>
      </c>
      <c r="P76" s="5">
        <f t="shared" si="3"/>
        <v>0</v>
      </c>
      <c r="Q76" s="5">
        <f t="shared" si="4"/>
        <v>2.2551405187698492E-17</v>
      </c>
    </row>
    <row r="77" spans="1:17" ht="12" customHeight="1">
      <c r="A77" s="24">
        <v>1938</v>
      </c>
      <c r="B77" s="53">
        <v>0.32433634318986654</v>
      </c>
      <c r="C77" s="43">
        <v>0.12784090863683287</v>
      </c>
      <c r="D77" s="43">
        <f t="shared" si="2"/>
        <v>5.0624332439702061E-2</v>
      </c>
      <c r="E77" s="43">
        <v>2.0707240416034346E-3</v>
      </c>
      <c r="F77" s="43">
        <v>0.1458711021133316</v>
      </c>
      <c r="G77" s="100">
        <v>4.8553608398098629E-2</v>
      </c>
      <c r="H77" s="44">
        <v>0.32433634318986654</v>
      </c>
      <c r="I77" s="43">
        <v>5.3992768640963827E-2</v>
      </c>
      <c r="J77" s="43">
        <v>0.26105970228925968</v>
      </c>
      <c r="K77" s="43">
        <v>1.3378545348091487E-3</v>
      </c>
      <c r="L77" s="100">
        <v>7.94601772483392E-3</v>
      </c>
      <c r="M77" s="99">
        <v>0.12362688324743075</v>
      </c>
      <c r="P77" s="5">
        <f t="shared" si="3"/>
        <v>0</v>
      </c>
      <c r="Q77" s="5">
        <f t="shared" si="4"/>
        <v>0</v>
      </c>
    </row>
    <row r="78" spans="1:17" ht="12" customHeight="1">
      <c r="A78" s="41">
        <v>1939</v>
      </c>
      <c r="B78" s="55">
        <v>0.3255015875424162</v>
      </c>
      <c r="C78" s="38">
        <v>7.9922220060140742E-2</v>
      </c>
      <c r="D78" s="43">
        <f t="shared" si="2"/>
        <v>4.1011214500940765E-2</v>
      </c>
      <c r="E78" s="38">
        <v>1.6457787380899029E-3</v>
      </c>
      <c r="F78" s="38">
        <v>0.20456815298133468</v>
      </c>
      <c r="G78" s="98">
        <v>3.9365435762850863E-2</v>
      </c>
      <c r="H78" s="39">
        <v>0.3255015875424162</v>
      </c>
      <c r="I78" s="38">
        <v>4.4338032807056484E-2</v>
      </c>
      <c r="J78" s="38">
        <v>0.27435936319294435</v>
      </c>
      <c r="K78" s="38">
        <v>1.1348237689932925E-3</v>
      </c>
      <c r="L78" s="98">
        <v>5.6693677734221057E-3</v>
      </c>
      <c r="M78" s="97">
        <v>7.9102814868729429E-2</v>
      </c>
      <c r="P78" s="5">
        <f t="shared" si="3"/>
        <v>0</v>
      </c>
      <c r="Q78" s="5">
        <f t="shared" si="4"/>
        <v>-4.8572257327350599E-17</v>
      </c>
    </row>
    <row r="79" spans="1:17" ht="12" customHeight="1">
      <c r="A79" s="24">
        <v>1940</v>
      </c>
      <c r="B79" s="53">
        <v>0.48945064000409072</v>
      </c>
      <c r="C79" s="43">
        <v>0.18541423356397352</v>
      </c>
      <c r="D79" s="43">
        <f t="shared" si="2"/>
        <v>6.9861206609065724E-2</v>
      </c>
      <c r="E79" s="43">
        <v>2.0567867344097751E-4</v>
      </c>
      <c r="F79" s="43">
        <v>0.23417519983105151</v>
      </c>
      <c r="G79" s="100">
        <v>6.9655527935624739E-2</v>
      </c>
      <c r="H79" s="44">
        <v>0.48945064000409072</v>
      </c>
      <c r="I79" s="43">
        <v>4.1710717614296858E-2</v>
      </c>
      <c r="J79" s="43">
        <v>0.43940144926432112</v>
      </c>
      <c r="K79" s="43">
        <v>1.416524134458154E-3</v>
      </c>
      <c r="L79" s="100">
        <v>6.9219489910146001E-3</v>
      </c>
      <c r="M79" s="99">
        <v>0.11197780243867625</v>
      </c>
      <c r="P79" s="5">
        <f t="shared" si="3"/>
        <v>0</v>
      </c>
      <c r="Q79" s="5">
        <f t="shared" si="4"/>
        <v>0</v>
      </c>
    </row>
    <row r="80" spans="1:17" ht="12" customHeight="1">
      <c r="A80" s="24">
        <v>1941</v>
      </c>
      <c r="B80" s="53">
        <f>C80+D80+F80</f>
        <v>0.85204130330724248</v>
      </c>
      <c r="C80" s="43">
        <v>0.58383212027050424</v>
      </c>
      <c r="D80" s="43">
        <f>(D79+D81)/2</f>
        <v>5.9886090312802231E-2</v>
      </c>
      <c r="E80" s="43"/>
      <c r="F80" s="43">
        <f>(F79+F81)/2</f>
        <v>0.20832309272393595</v>
      </c>
      <c r="G80" s="100"/>
      <c r="H80" s="44"/>
      <c r="I80" s="43"/>
      <c r="J80" s="43"/>
      <c r="K80" s="43"/>
      <c r="L80" s="100"/>
      <c r="M80" s="99">
        <v>0.29246157441007486</v>
      </c>
      <c r="P80" s="5">
        <f t="shared" si="3"/>
        <v>5.9886090312802287E-2</v>
      </c>
      <c r="Q80" s="5">
        <f t="shared" si="4"/>
        <v>0</v>
      </c>
    </row>
    <row r="81" spans="1:17" ht="12" customHeight="1">
      <c r="A81" s="24">
        <v>1942</v>
      </c>
      <c r="B81" s="53">
        <v>0.82686082913082071</v>
      </c>
      <c r="C81" s="43">
        <v>0.59447886949746165</v>
      </c>
      <c r="D81" s="43">
        <f t="shared" si="2"/>
        <v>4.9910974016538746E-2</v>
      </c>
      <c r="E81" s="43">
        <v>1.0702627804892416E-6</v>
      </c>
      <c r="F81" s="43">
        <v>0.1824709856168204</v>
      </c>
      <c r="G81" s="100">
        <v>4.9909903753758256E-2</v>
      </c>
      <c r="H81" s="44">
        <v>0.82686082913082071</v>
      </c>
      <c r="I81" s="43">
        <v>0.18391646053722488</v>
      </c>
      <c r="J81" s="43">
        <v>0.63498616758964577</v>
      </c>
      <c r="K81" s="43">
        <v>1.1039964024966041E-3</v>
      </c>
      <c r="L81" s="100">
        <v>6.8542046014535146E-3</v>
      </c>
      <c r="M81" s="99">
        <v>0.28295629789245935</v>
      </c>
      <c r="P81" s="5">
        <f t="shared" si="3"/>
        <v>-8.3266726846886741E-17</v>
      </c>
      <c r="Q81" s="5">
        <f t="shared" si="4"/>
        <v>-5.8113236445223038E-17</v>
      </c>
    </row>
    <row r="82" spans="1:17" ht="12" customHeight="1">
      <c r="A82" s="24">
        <v>1943</v>
      </c>
      <c r="B82" s="53">
        <v>0.91446425554992294</v>
      </c>
      <c r="C82" s="43">
        <v>0.69616994480304217</v>
      </c>
      <c r="D82" s="43">
        <f t="shared" si="2"/>
        <v>5.2350875540247727E-2</v>
      </c>
      <c r="E82" s="43">
        <v>0</v>
      </c>
      <c r="F82" s="43">
        <v>0.16594343520663299</v>
      </c>
      <c r="G82" s="100">
        <v>5.2350875540247727E-2</v>
      </c>
      <c r="H82" s="44">
        <v>0.91446425554992294</v>
      </c>
      <c r="I82" s="43">
        <v>8.9737599800000595E-2</v>
      </c>
      <c r="J82" s="43">
        <v>0.81681630051279119</v>
      </c>
      <c r="K82" s="43">
        <v>1.0040004709064466E-3</v>
      </c>
      <c r="L82" s="100">
        <v>6.9063547662246028E-3</v>
      </c>
      <c r="M82" s="99">
        <v>0.29573026251025752</v>
      </c>
      <c r="P82" s="5">
        <f t="shared" si="3"/>
        <v>5.5511151231257827E-17</v>
      </c>
      <c r="Q82" s="5">
        <f t="shared" si="4"/>
        <v>7.8929918156944723E-17</v>
      </c>
    </row>
    <row r="83" spans="1:17" ht="12" customHeight="1">
      <c r="A83" s="24">
        <v>1944</v>
      </c>
      <c r="B83" s="53">
        <v>1.0798145942835313</v>
      </c>
      <c r="C83" s="43">
        <v>0.87546617185867481</v>
      </c>
      <c r="D83" s="43">
        <f t="shared" si="2"/>
        <v>5.1160891105919454E-2</v>
      </c>
      <c r="E83" s="43">
        <v>0</v>
      </c>
      <c r="F83" s="43">
        <v>0.15318753131893695</v>
      </c>
      <c r="G83" s="100">
        <v>5.1160891105919454E-2</v>
      </c>
      <c r="H83" s="44">
        <v>1.0798145942835313</v>
      </c>
      <c r="I83" s="43">
        <v>8.5297792601778347E-2</v>
      </c>
      <c r="J83" s="43">
        <v>0.98493696429763611</v>
      </c>
      <c r="K83" s="43">
        <v>9.268239710097378E-4</v>
      </c>
      <c r="L83" s="100">
        <v>8.653013413107211E-3</v>
      </c>
      <c r="M83" s="99">
        <v>0.32088334388806666</v>
      </c>
      <c r="P83" s="5">
        <f t="shared" si="3"/>
        <v>1.1102230246251565E-16</v>
      </c>
      <c r="Q83" s="5">
        <f t="shared" si="4"/>
        <v>-1.1969591984239969E-16</v>
      </c>
    </row>
    <row r="84" spans="1:17" ht="12" customHeight="1">
      <c r="A84" s="24">
        <v>1945</v>
      </c>
      <c r="B84" s="53">
        <v>0.60508859951345839</v>
      </c>
      <c r="C84" s="43">
        <v>0.48520790884960308</v>
      </c>
      <c r="D84" s="43">
        <f t="shared" si="2"/>
        <v>4.8088593692897093E-2</v>
      </c>
      <c r="E84" s="43">
        <v>0</v>
      </c>
      <c r="F84" s="43">
        <v>7.1792096970958244E-2</v>
      </c>
      <c r="G84" s="100">
        <v>4.8088593692897093E-2</v>
      </c>
      <c r="H84" s="44">
        <v>0.60508859951345839</v>
      </c>
      <c r="I84" s="43">
        <v>3.9103977081423449E-2</v>
      </c>
      <c r="J84" s="43">
        <v>0.56153676733222435</v>
      </c>
      <c r="K84" s="43">
        <v>4.8896036119387622E-4</v>
      </c>
      <c r="L84" s="100">
        <v>3.9588947386167937E-3</v>
      </c>
      <c r="M84" s="99">
        <v>0.28925860682731935</v>
      </c>
      <c r="P84" s="5">
        <f t="shared" si="3"/>
        <v>0</v>
      </c>
      <c r="Q84" s="5">
        <f t="shared" si="4"/>
        <v>-6.5052130349130266E-17</v>
      </c>
    </row>
    <row r="85" spans="1:17" ht="12" customHeight="1">
      <c r="A85" s="24">
        <v>1946</v>
      </c>
      <c r="B85" s="53">
        <v>0.29219911850212443</v>
      </c>
      <c r="C85" s="43">
        <v>0.2142688141245131</v>
      </c>
      <c r="D85" s="43">
        <f t="shared" si="2"/>
        <v>3.7451693288321687E-2</v>
      </c>
      <c r="E85" s="43">
        <v>7.1637365552985307E-7</v>
      </c>
      <c r="F85" s="43">
        <v>4.0478611089289657E-2</v>
      </c>
      <c r="G85" s="100">
        <v>3.7450976914666159E-2</v>
      </c>
      <c r="H85" s="44">
        <v>0.29219911850212443</v>
      </c>
      <c r="I85" s="43">
        <v>2.3276456360760131E-2</v>
      </c>
      <c r="J85" s="43">
        <v>0.2671605331703597</v>
      </c>
      <c r="K85" s="43">
        <v>2.1851098591001367E-4</v>
      </c>
      <c r="L85" s="100">
        <v>1.5436179850945332E-3</v>
      </c>
      <c r="M85" s="99">
        <v>0.24923669701426693</v>
      </c>
      <c r="P85" s="5">
        <f t="shared" si="3"/>
        <v>0</v>
      </c>
      <c r="Q85" s="5">
        <f t="shared" si="4"/>
        <v>3.7079714299004252E-17</v>
      </c>
    </row>
    <row r="86" spans="1:17" ht="12" customHeight="1">
      <c r="A86" s="24">
        <v>1947</v>
      </c>
      <c r="B86" s="53">
        <v>0.23967546557664909</v>
      </c>
      <c r="C86" s="43">
        <v>0.16929701788873344</v>
      </c>
      <c r="D86" s="43">
        <f t="shared" si="2"/>
        <v>4.6712960331769665E-2</v>
      </c>
      <c r="E86" s="43">
        <v>1.654418233019627E-6</v>
      </c>
      <c r="F86" s="43">
        <v>2.3665487356146004E-2</v>
      </c>
      <c r="G86" s="100">
        <v>4.6711305913536644E-2</v>
      </c>
      <c r="H86" s="44">
        <v>0.23967546557664909</v>
      </c>
      <c r="I86" s="43">
        <v>1.8023930824427443E-2</v>
      </c>
      <c r="J86" s="43">
        <v>0.22022496037133804</v>
      </c>
      <c r="K86" s="43">
        <v>1.462615383737426E-4</v>
      </c>
      <c r="L86" s="100">
        <v>1.2803128425098876E-3</v>
      </c>
      <c r="M86" s="99">
        <v>0.2523905980721069</v>
      </c>
      <c r="P86" s="5">
        <f t="shared" si="3"/>
        <v>0</v>
      </c>
      <c r="Q86" s="5">
        <f t="shared" si="4"/>
        <v>-1.4094628242311558E-17</v>
      </c>
    </row>
    <row r="87" spans="1:17" ht="12" customHeight="1">
      <c r="A87" s="24">
        <v>1948</v>
      </c>
      <c r="B87" s="53">
        <v>0.16492188811075859</v>
      </c>
      <c r="C87" s="43">
        <v>0.1098063317273191</v>
      </c>
      <c r="D87" s="43">
        <f t="shared" si="2"/>
        <v>4.6741199223553132E-2</v>
      </c>
      <c r="E87" s="43">
        <v>2.6755691095163512E-6</v>
      </c>
      <c r="F87" s="43">
        <v>8.3743571598863687E-3</v>
      </c>
      <c r="G87" s="100">
        <v>4.6738523654443614E-2</v>
      </c>
      <c r="H87" s="44">
        <v>0.16492188811075859</v>
      </c>
      <c r="I87" s="43">
        <v>4.2161856634928281E-2</v>
      </c>
      <c r="J87" s="43">
        <v>0.12035222909388046</v>
      </c>
      <c r="K87" s="43">
        <v>8.1154620372298646E-5</v>
      </c>
      <c r="L87" s="100">
        <v>2.3266477615775296E-3</v>
      </c>
      <c r="M87" s="99">
        <v>0.23431909060811695</v>
      </c>
      <c r="P87" s="5">
        <f t="shared" si="3"/>
        <v>0</v>
      </c>
      <c r="Q87" s="5">
        <f t="shared" si="4"/>
        <v>1.9081958235744878E-17</v>
      </c>
    </row>
    <row r="88" spans="1:17" ht="12" customHeight="1">
      <c r="A88" s="41">
        <v>1949</v>
      </c>
      <c r="B88" s="55">
        <v>0.15633213096054194</v>
      </c>
      <c r="C88" s="38">
        <v>9.052730210941394E-2</v>
      </c>
      <c r="D88" s="43">
        <f t="shared" si="2"/>
        <v>5.9148748958184311E-2</v>
      </c>
      <c r="E88" s="38">
        <v>8.355612297199329E-6</v>
      </c>
      <c r="F88" s="38">
        <v>6.6560798929436778E-3</v>
      </c>
      <c r="G88" s="98">
        <v>5.914039334588711E-2</v>
      </c>
      <c r="H88" s="39">
        <v>0.15633213096054194</v>
      </c>
      <c r="I88" s="38">
        <v>2.2625918321382769E-2</v>
      </c>
      <c r="J88" s="38">
        <v>0.13198058151028591</v>
      </c>
      <c r="K88" s="38">
        <v>6.4503056959044715E-5</v>
      </c>
      <c r="L88" s="98">
        <v>1.6611280719142192E-3</v>
      </c>
      <c r="M88" s="97">
        <v>0.19632188801498224</v>
      </c>
      <c r="P88" s="5">
        <f t="shared" si="3"/>
        <v>0</v>
      </c>
      <c r="Q88" s="5">
        <f t="shared" si="4"/>
        <v>-1.3227266504323154E-17</v>
      </c>
    </row>
    <row r="89" spans="1:17" ht="12" customHeight="1">
      <c r="A89" s="24">
        <v>1950</v>
      </c>
      <c r="B89" s="53">
        <v>0.16067939965405828</v>
      </c>
      <c r="C89" s="43">
        <v>7.8460392488739081E-2</v>
      </c>
      <c r="D89" s="43">
        <f t="shared" si="2"/>
        <v>7.6548681787180856E-2</v>
      </c>
      <c r="E89" s="43">
        <v>6.3844311765005404E-6</v>
      </c>
      <c r="F89" s="43">
        <v>5.6703253781383361E-3</v>
      </c>
      <c r="G89" s="100">
        <v>7.654229735600436E-2</v>
      </c>
      <c r="H89" s="44">
        <v>0.16067939965405828</v>
      </c>
      <c r="I89" s="43">
        <v>1.5883645000975815E-2</v>
      </c>
      <c r="J89" s="43">
        <v>0.14257523647367004</v>
      </c>
      <c r="K89" s="43">
        <v>5.4780165876423593E-5</v>
      </c>
      <c r="L89" s="100">
        <v>2.1657380135359857E-3</v>
      </c>
      <c r="M89" s="99">
        <v>0.18364049344288577</v>
      </c>
      <c r="P89" s="5">
        <f t="shared" si="3"/>
        <v>0</v>
      </c>
      <c r="Q89" s="5">
        <f t="shared" si="4"/>
        <v>2.4719809532669501E-17</v>
      </c>
    </row>
    <row r="90" spans="1:17" ht="12" customHeight="1">
      <c r="A90" s="24">
        <v>1951</v>
      </c>
      <c r="B90" s="53">
        <v>0.15694087001523327</v>
      </c>
      <c r="C90" s="43">
        <v>5.5267348142898701E-2</v>
      </c>
      <c r="D90" s="43">
        <f t="shared" si="2"/>
        <v>8.5288102115398876E-2</v>
      </c>
      <c r="E90" s="43">
        <v>6.0555403968127733E-6</v>
      </c>
      <c r="F90" s="43">
        <v>1.638541975693569E-2</v>
      </c>
      <c r="G90" s="100">
        <v>8.528204657500206E-2</v>
      </c>
      <c r="H90" s="44">
        <v>0.15694087001523327</v>
      </c>
      <c r="I90" s="43">
        <v>1.776531110532072E-2</v>
      </c>
      <c r="J90" s="43">
        <v>0.13674111572320091</v>
      </c>
      <c r="K90" s="43">
        <v>4.3806805538778897E-5</v>
      </c>
      <c r="L90" s="100">
        <v>2.3906363811728444E-3</v>
      </c>
      <c r="M90" s="99">
        <v>0.15537579120452358</v>
      </c>
      <c r="P90" s="5">
        <f t="shared" si="3"/>
        <v>0</v>
      </c>
      <c r="Q90" s="5">
        <f t="shared" si="4"/>
        <v>3.4694469519536142E-18</v>
      </c>
    </row>
    <row r="91" spans="1:17" ht="12" customHeight="1">
      <c r="A91" s="24">
        <v>1952</v>
      </c>
      <c r="B91" s="53">
        <v>0.15351710901729035</v>
      </c>
      <c r="C91" s="43">
        <v>4.8605841322552343E-2</v>
      </c>
      <c r="D91" s="43">
        <f t="shared" si="2"/>
        <v>9.0770565796529867E-2</v>
      </c>
      <c r="E91" s="43">
        <v>1.6002627532589152E-5</v>
      </c>
      <c r="F91" s="43">
        <v>1.4140701898208135E-2</v>
      </c>
      <c r="G91" s="100">
        <v>9.0754563168997285E-2</v>
      </c>
      <c r="H91" s="44">
        <v>0.15351710901729035</v>
      </c>
      <c r="I91" s="43">
        <v>1.2268656894540686E-2</v>
      </c>
      <c r="J91" s="43">
        <v>0.13798337724538401</v>
      </c>
      <c r="K91" s="43">
        <v>3.7822636218630464E-5</v>
      </c>
      <c r="L91" s="100">
        <v>3.2272522411470029E-3</v>
      </c>
      <c r="M91" s="99">
        <v>0.14517091551224356</v>
      </c>
      <c r="P91" s="5">
        <f t="shared" si="3"/>
        <v>0</v>
      </c>
      <c r="Q91" s="5">
        <f t="shared" si="4"/>
        <v>2.5587171270657905E-17</v>
      </c>
    </row>
    <row r="92" spans="1:17" ht="12" customHeight="1">
      <c r="A92" s="24">
        <v>1953</v>
      </c>
      <c r="B92" s="53">
        <v>0.16074174253358264</v>
      </c>
      <c r="C92" s="43">
        <v>5.1148810790670164E-2</v>
      </c>
      <c r="D92" s="43">
        <f t="shared" si="2"/>
        <v>9.5404804434441992E-2</v>
      </c>
      <c r="E92" s="43">
        <v>2.1240984615941243E-5</v>
      </c>
      <c r="F92" s="43">
        <v>1.4188127308470475E-2</v>
      </c>
      <c r="G92" s="100">
        <v>9.5383563449826056E-2</v>
      </c>
      <c r="H92" s="44">
        <v>0.16074174253358264</v>
      </c>
      <c r="I92" s="43">
        <v>1.0628461255122665E-2</v>
      </c>
      <c r="J92" s="43">
        <v>0.14605927656000944</v>
      </c>
      <c r="K92" s="43">
        <v>3.6556748382090382E-5</v>
      </c>
      <c r="L92" s="100">
        <v>4.01744797006844E-3</v>
      </c>
      <c r="M92" s="99">
        <v>0.14168677953332678</v>
      </c>
      <c r="P92" s="5">
        <f t="shared" si="3"/>
        <v>0</v>
      </c>
      <c r="Q92" s="5">
        <f t="shared" si="4"/>
        <v>-9.540979117872439E-18</v>
      </c>
    </row>
    <row r="93" spans="1:17" ht="12" customHeight="1">
      <c r="A93" s="24">
        <v>1954</v>
      </c>
      <c r="B93" s="53">
        <v>0.16365957493369238</v>
      </c>
      <c r="C93" s="43">
        <v>5.4690860435387345E-2</v>
      </c>
      <c r="D93" s="43">
        <f t="shared" si="2"/>
        <v>9.5561156744177533E-2</v>
      </c>
      <c r="E93" s="43">
        <v>2.193601173760256E-5</v>
      </c>
      <c r="F93" s="43">
        <v>1.3407557754127495E-2</v>
      </c>
      <c r="G93" s="100">
        <v>9.5539220732439936E-2</v>
      </c>
      <c r="H93" s="44">
        <v>0.16365957493369238</v>
      </c>
      <c r="I93" s="43">
        <v>7.8840606575726491E-3</v>
      </c>
      <c r="J93" s="43">
        <v>0.1511701334253728</v>
      </c>
      <c r="K93" s="43">
        <v>3.4395266223033627E-5</v>
      </c>
      <c r="L93" s="100">
        <v>4.5709855845238812E-3</v>
      </c>
      <c r="M93" s="99">
        <v>0.15033399519234641</v>
      </c>
      <c r="P93" s="5">
        <f t="shared" si="3"/>
        <v>0</v>
      </c>
      <c r="Q93" s="5">
        <f t="shared" si="4"/>
        <v>0</v>
      </c>
    </row>
    <row r="94" spans="1:17" ht="12" customHeight="1">
      <c r="A94" s="24">
        <v>1955</v>
      </c>
      <c r="B94" s="53">
        <v>0.16691347967193759</v>
      </c>
      <c r="C94" s="43">
        <v>4.698266381068332E-2</v>
      </c>
      <c r="D94" s="43">
        <f t="shared" si="2"/>
        <v>0.10747870398480913</v>
      </c>
      <c r="E94" s="43">
        <v>8.9977529523718679E-6</v>
      </c>
      <c r="F94" s="43">
        <v>1.2452111876445165E-2</v>
      </c>
      <c r="G94" s="100">
        <v>0.10746970623185675</v>
      </c>
      <c r="H94" s="44">
        <v>0.16691347967193759</v>
      </c>
      <c r="I94" s="43">
        <v>7.3814537631860279E-3</v>
      </c>
      <c r="J94" s="43">
        <v>0.15522696808886169</v>
      </c>
      <c r="K94" s="43">
        <v>3.1948513348554183E-5</v>
      </c>
      <c r="L94" s="100">
        <v>4.2731093065413112E-3</v>
      </c>
      <c r="M94" s="99">
        <v>0.13413089274867537</v>
      </c>
      <c r="P94" s="5">
        <f t="shared" si="3"/>
        <v>0</v>
      </c>
      <c r="Q94" s="5">
        <f t="shared" si="4"/>
        <v>1.3877787807814457E-17</v>
      </c>
    </row>
    <row r="95" spans="1:17" ht="12" customHeight="1">
      <c r="A95" s="24">
        <v>1956</v>
      </c>
      <c r="B95" s="53">
        <v>0.16945672329097622</v>
      </c>
      <c r="C95" s="43">
        <v>3.8404413558827608E-2</v>
      </c>
      <c r="D95" s="43">
        <f t="shared" si="2"/>
        <v>0.11407236165481403</v>
      </c>
      <c r="E95" s="43">
        <v>1.9431942963581053E-5</v>
      </c>
      <c r="F95" s="43">
        <v>1.6979948077334578E-2</v>
      </c>
      <c r="G95" s="100">
        <v>0.11405292971185045</v>
      </c>
      <c r="H95" s="44">
        <v>0.16945672329097622</v>
      </c>
      <c r="I95" s="43">
        <v>7.2639156975370101E-3</v>
      </c>
      <c r="J95" s="43">
        <v>0.15803065654365783</v>
      </c>
      <c r="K95" s="43">
        <v>2.9112994908622767E-5</v>
      </c>
      <c r="L95" s="100">
        <v>4.1330380548727647E-3</v>
      </c>
      <c r="M95" s="99">
        <v>0.11238952647743959</v>
      </c>
      <c r="P95" s="5">
        <f t="shared" si="3"/>
        <v>0</v>
      </c>
      <c r="Q95" s="5">
        <f t="shared" si="4"/>
        <v>-1.1275702593849246E-17</v>
      </c>
    </row>
    <row r="96" spans="1:17" ht="12" customHeight="1">
      <c r="A96" s="24">
        <v>1957</v>
      </c>
      <c r="B96" s="53">
        <v>0.16755318615006479</v>
      </c>
      <c r="C96" s="43">
        <v>2.9876730341425066E-2</v>
      </c>
      <c r="D96" s="43">
        <f t="shared" si="2"/>
        <v>0.12264678895874169</v>
      </c>
      <c r="E96" s="43">
        <v>1.8971890335159241E-5</v>
      </c>
      <c r="F96" s="43">
        <v>1.502966684989801E-2</v>
      </c>
      <c r="G96" s="100">
        <v>0.12262781706840653</v>
      </c>
      <c r="H96" s="44">
        <v>0.16755318615006479</v>
      </c>
      <c r="I96" s="43">
        <v>1.0312084864616766E-2</v>
      </c>
      <c r="J96" s="43">
        <v>0.15285304625240417</v>
      </c>
      <c r="K96" s="43">
        <v>2.5769137366411943E-5</v>
      </c>
      <c r="L96" s="100">
        <v>4.3622858956774372E-3</v>
      </c>
      <c r="M96" s="99">
        <v>8.9312218786247011E-2</v>
      </c>
      <c r="P96" s="5">
        <f t="shared" si="3"/>
        <v>0</v>
      </c>
      <c r="Q96" s="5">
        <f t="shared" si="4"/>
        <v>0</v>
      </c>
    </row>
    <row r="97" spans="1:17" ht="12" customHeight="1">
      <c r="A97" s="24">
        <v>1958</v>
      </c>
      <c r="B97" s="53">
        <v>0.16364023739984035</v>
      </c>
      <c r="C97" s="43">
        <v>4.713372213363231E-2</v>
      </c>
      <c r="D97" s="43">
        <f t="shared" si="2"/>
        <v>0.10779044946169845</v>
      </c>
      <c r="E97" s="43">
        <v>3.4477665460515447E-6</v>
      </c>
      <c r="F97" s="43">
        <v>8.7160658045096016E-3</v>
      </c>
      <c r="G97" s="100">
        <v>0.1077870016951524</v>
      </c>
      <c r="H97" s="44">
        <v>0.16364023739984035</v>
      </c>
      <c r="I97" s="43">
        <v>1.9141312990389261E-2</v>
      </c>
      <c r="J97" s="43">
        <v>0.13888823419789384</v>
      </c>
      <c r="K97" s="43">
        <v>3.1174259349607074E-5</v>
      </c>
      <c r="L97" s="100">
        <v>5.5795159522076653E-3</v>
      </c>
      <c r="M97" s="99">
        <v>0.14493793988850406</v>
      </c>
      <c r="P97" s="5">
        <f t="shared" si="3"/>
        <v>0</v>
      </c>
      <c r="Q97" s="5">
        <f t="shared" si="4"/>
        <v>-2.688821387764051E-17</v>
      </c>
    </row>
    <row r="98" spans="1:17" ht="12" customHeight="1">
      <c r="A98" s="41">
        <v>1959</v>
      </c>
      <c r="B98" s="55">
        <v>0.14675505699058927</v>
      </c>
      <c r="C98" s="38">
        <v>4.5901714172327003E-2</v>
      </c>
      <c r="D98" s="43">
        <f t="shared" si="2"/>
        <v>8.9235090252470589E-2</v>
      </c>
      <c r="E98" s="38">
        <v>4.6740683082492535E-6</v>
      </c>
      <c r="F98" s="38">
        <v>1.1618252565791678E-2</v>
      </c>
      <c r="G98" s="98">
        <v>8.9230416184162345E-2</v>
      </c>
      <c r="H98" s="39">
        <v>0.14675505699058927</v>
      </c>
      <c r="I98" s="38">
        <v>1.0259618997021528E-2</v>
      </c>
      <c r="J98" s="38">
        <v>0.13164816298438503</v>
      </c>
      <c r="K98" s="38">
        <v>3.6141279911013386E-5</v>
      </c>
      <c r="L98" s="98">
        <v>4.8111337292717085E-3</v>
      </c>
      <c r="M98" s="97">
        <v>0.14040422543811443</v>
      </c>
      <c r="P98" s="5">
        <f t="shared" si="3"/>
        <v>0</v>
      </c>
      <c r="Q98" s="5">
        <f t="shared" si="4"/>
        <v>0</v>
      </c>
    </row>
    <row r="99" spans="1:17" ht="12" customHeight="1">
      <c r="A99" s="24">
        <v>1960</v>
      </c>
      <c r="B99" s="53">
        <v>0.13673161484691057</v>
      </c>
      <c r="C99" s="43">
        <v>3.4012212165527377E-2</v>
      </c>
      <c r="D99" s="43">
        <f t="shared" si="2"/>
        <v>8.7238310304769751E-2</v>
      </c>
      <c r="E99" s="43">
        <v>3.5805936219044217E-6</v>
      </c>
      <c r="F99" s="43">
        <v>1.5481092376613451E-2</v>
      </c>
      <c r="G99" s="100">
        <v>8.7234729711147846E-2</v>
      </c>
      <c r="H99" s="44">
        <v>0.13673161484691057</v>
      </c>
      <c r="I99" s="43">
        <v>9.1356615441258726E-3</v>
      </c>
      <c r="J99" s="43">
        <v>0.1232463333435706</v>
      </c>
      <c r="K99" s="43">
        <v>5.3726114414796812E-4</v>
      </c>
      <c r="L99" s="100">
        <v>3.8123588150661379E-3</v>
      </c>
      <c r="M99" s="99">
        <v>0.1125918899691724</v>
      </c>
      <c r="P99" s="5">
        <f t="shared" si="3"/>
        <v>0</v>
      </c>
      <c r="Q99" s="5">
        <f t="shared" si="4"/>
        <v>-9.9746599868666408E-18</v>
      </c>
    </row>
    <row r="100" spans="1:17" ht="12" customHeight="1">
      <c r="A100" s="24">
        <v>1961</v>
      </c>
      <c r="B100" s="53">
        <v>0.13831441313117163</v>
      </c>
      <c r="C100" s="43">
        <v>2.8378364022253633E-2</v>
      </c>
      <c r="D100" s="43">
        <f t="shared" si="2"/>
        <v>9.5620258878950593E-2</v>
      </c>
      <c r="E100" s="43">
        <v>2.9241108352631813E-6</v>
      </c>
      <c r="F100" s="43">
        <v>1.4315790229967413E-2</v>
      </c>
      <c r="G100" s="100">
        <v>9.5617334768115333E-2</v>
      </c>
      <c r="H100" s="44">
        <v>0.13831441313117163</v>
      </c>
      <c r="I100" s="43">
        <v>5.5491969950556023E-3</v>
      </c>
      <c r="J100" s="43">
        <v>0.12895184008759411</v>
      </c>
      <c r="K100" s="43">
        <v>4.9682009842881006E-4</v>
      </c>
      <c r="L100" s="100">
        <v>3.3165559500931236E-3</v>
      </c>
      <c r="M100" s="99">
        <v>0.10101986676884984</v>
      </c>
      <c r="P100" s="5">
        <f t="shared" si="3"/>
        <v>0</v>
      </c>
      <c r="Q100" s="5">
        <f t="shared" si="4"/>
        <v>-1.7780915628762273E-17</v>
      </c>
    </row>
    <row r="101" spans="1:17" ht="12" customHeight="1">
      <c r="A101" s="24">
        <v>1962</v>
      </c>
      <c r="B101" s="53">
        <v>0.14059421520221979</v>
      </c>
      <c r="C101" s="43">
        <v>2.5745136732890823E-2</v>
      </c>
      <c r="D101" s="43">
        <f t="shared" si="2"/>
        <v>0.10210119344683372</v>
      </c>
      <c r="E101" s="43">
        <v>8.7566958049434337E-7</v>
      </c>
      <c r="F101" s="43">
        <v>1.2747885022495249E-2</v>
      </c>
      <c r="G101" s="100">
        <v>0.10210031777725322</v>
      </c>
      <c r="H101" s="44">
        <v>0.14059421520221979</v>
      </c>
      <c r="I101" s="43">
        <v>5.3266684071761137E-3</v>
      </c>
      <c r="J101" s="43">
        <v>0.13048780538169538</v>
      </c>
      <c r="K101" s="43">
        <v>4.4240697788218853E-4</v>
      </c>
      <c r="L101" s="100">
        <v>4.3373344354660885E-3</v>
      </c>
      <c r="M101" s="99">
        <v>0.10254934210526313</v>
      </c>
      <c r="P101" s="5">
        <f t="shared" ref="P101:P112" si="5">B101-C101-E101-F101-G101</f>
        <v>0</v>
      </c>
      <c r="Q101" s="5">
        <f t="shared" ref="Q101:Q112" si="6">H101-I101-J101-K101-L101</f>
        <v>2.688821387764051E-17</v>
      </c>
    </row>
    <row r="102" spans="1:17" ht="12" customHeight="1">
      <c r="A102" s="24">
        <v>1963</v>
      </c>
      <c r="B102" s="53">
        <v>0.14132903216360493</v>
      </c>
      <c r="C102" s="43">
        <v>2.5817848528947442E-2</v>
      </c>
      <c r="D102" s="43">
        <f t="shared" ref="D102:D149" si="7">E102+G102</f>
        <v>0.10414758229598955</v>
      </c>
      <c r="E102" s="43">
        <v>1.9776687823007164E-6</v>
      </c>
      <c r="F102" s="43">
        <v>1.1363601338667919E-2</v>
      </c>
      <c r="G102" s="100">
        <v>0.10414560462720725</v>
      </c>
      <c r="H102" s="44">
        <v>0.14132903216360493</v>
      </c>
      <c r="I102" s="43">
        <v>5.5987277786917582E-3</v>
      </c>
      <c r="J102" s="43">
        <v>0.13176345211791854</v>
      </c>
      <c r="K102" s="43">
        <v>3.9436632172526638E-4</v>
      </c>
      <c r="L102" s="100">
        <v>3.5724859452693548E-3</v>
      </c>
      <c r="M102" s="99">
        <v>0.11221574677179753</v>
      </c>
      <c r="P102" s="5">
        <f t="shared" si="5"/>
        <v>0</v>
      </c>
      <c r="Q102" s="5">
        <f t="shared" si="6"/>
        <v>2.0383000842727483E-17</v>
      </c>
    </row>
    <row r="103" spans="1:17" ht="12" customHeight="1">
      <c r="A103" s="24">
        <v>1964</v>
      </c>
      <c r="B103" s="53">
        <v>0.13941981153616115</v>
      </c>
      <c r="C103" s="43">
        <v>2.3424615033967748E-2</v>
      </c>
      <c r="D103" s="43">
        <f t="shared" si="7"/>
        <v>0.10574446549762642</v>
      </c>
      <c r="E103" s="43">
        <v>8.062405524844634E-7</v>
      </c>
      <c r="F103" s="43">
        <v>1.0250731004566976E-2</v>
      </c>
      <c r="G103" s="100">
        <v>0.10574365925707394</v>
      </c>
      <c r="H103" s="44">
        <v>0.13941981153616115</v>
      </c>
      <c r="I103" s="43">
        <v>5.103398862930611E-3</v>
      </c>
      <c r="J103" s="43">
        <v>0.1305347021327343</v>
      </c>
      <c r="K103" s="43">
        <v>5.9290814604555397E-4</v>
      </c>
      <c r="L103" s="100">
        <v>3.1888023944506728E-3</v>
      </c>
      <c r="M103" s="99">
        <v>0.11113986722178464</v>
      </c>
      <c r="P103" s="5">
        <f t="shared" si="5"/>
        <v>0</v>
      </c>
      <c r="Q103" s="5">
        <f t="shared" si="6"/>
        <v>0</v>
      </c>
    </row>
    <row r="104" spans="1:17" ht="12" customHeight="1">
      <c r="A104" s="24">
        <v>1965</v>
      </c>
      <c r="B104" s="53">
        <v>0.14125613905770962</v>
      </c>
      <c r="C104" s="43">
        <v>2.1413689233842067E-2</v>
      </c>
      <c r="D104" s="43">
        <f t="shared" si="7"/>
        <v>0.11033600002786695</v>
      </c>
      <c r="E104" s="43">
        <v>4.6501647302623873E-7</v>
      </c>
      <c r="F104" s="43">
        <v>9.5064497960005972E-3</v>
      </c>
      <c r="G104" s="100">
        <v>0.11033553501139393</v>
      </c>
      <c r="H104" s="44">
        <v>0.14125613905770962</v>
      </c>
      <c r="I104" s="43">
        <v>4.5754820811410362E-3</v>
      </c>
      <c r="J104" s="43">
        <v>0.13173893185885718</v>
      </c>
      <c r="K104" s="43">
        <v>5.498584951171443E-4</v>
      </c>
      <c r="L104" s="100">
        <v>4.3918666225942855E-3</v>
      </c>
      <c r="M104" s="99">
        <v>0.11260698588942863</v>
      </c>
      <c r="P104" s="5">
        <f t="shared" si="5"/>
        <v>0</v>
      </c>
      <c r="Q104" s="5">
        <f t="shared" si="6"/>
        <v>-2.6020852139652106E-17</v>
      </c>
    </row>
    <row r="105" spans="1:17" ht="12" customHeight="1">
      <c r="A105" s="24">
        <v>1966</v>
      </c>
      <c r="B105" s="53">
        <v>0.13869746320255813</v>
      </c>
      <c r="C105" s="43">
        <v>1.951094274009579E-2</v>
      </c>
      <c r="D105" s="43">
        <f t="shared" si="7"/>
        <v>0.11039566299763449</v>
      </c>
      <c r="E105" s="43">
        <v>8.7081356381900045E-7</v>
      </c>
      <c r="F105" s="43">
        <v>8.7908574648278125E-3</v>
      </c>
      <c r="G105" s="100">
        <v>0.11039479218407068</v>
      </c>
      <c r="H105" s="44">
        <v>0.13869746320255813</v>
      </c>
      <c r="I105" s="43">
        <v>4.4789795736698227E-3</v>
      </c>
      <c r="J105" s="43">
        <v>0.13123905614386727</v>
      </c>
      <c r="K105" s="43">
        <v>5.0846822527092126E-4</v>
      </c>
      <c r="L105" s="100">
        <v>2.4709592597500982E-3</v>
      </c>
      <c r="M105" s="99">
        <v>0.11627878787878788</v>
      </c>
      <c r="P105" s="5">
        <f t="shared" si="5"/>
        <v>0</v>
      </c>
      <c r="Q105" s="5">
        <f t="shared" si="6"/>
        <v>1.0408340855860843E-17</v>
      </c>
    </row>
    <row r="106" spans="1:17" ht="12" customHeight="1">
      <c r="A106" s="24">
        <v>1967</v>
      </c>
      <c r="B106" s="53">
        <v>0.13404962846457258</v>
      </c>
      <c r="C106" s="43">
        <v>1.7808607720937373E-2</v>
      </c>
      <c r="D106" s="43">
        <f t="shared" si="7"/>
        <v>0.10809833379696593</v>
      </c>
      <c r="E106" s="43">
        <v>3.2888664702323993E-7</v>
      </c>
      <c r="F106" s="43">
        <v>8.1426869466692912E-3</v>
      </c>
      <c r="G106" s="100">
        <v>0.1080980049103189</v>
      </c>
      <c r="H106" s="44">
        <v>0.13404962846457258</v>
      </c>
      <c r="I106" s="43">
        <v>4.4871987333899594E-3</v>
      </c>
      <c r="J106" s="43">
        <v>0.12660239983268545</v>
      </c>
      <c r="K106" s="43">
        <v>4.7097767166342364E-4</v>
      </c>
      <c r="L106" s="100">
        <v>2.4890522268337422E-3</v>
      </c>
      <c r="M106" s="99">
        <v>0.11076868994609794</v>
      </c>
      <c r="P106" s="5">
        <f t="shared" si="5"/>
        <v>0</v>
      </c>
      <c r="Q106" s="5">
        <f t="shared" si="6"/>
        <v>0</v>
      </c>
    </row>
    <row r="107" spans="1:17" ht="12" customHeight="1">
      <c r="A107" s="24">
        <v>1968</v>
      </c>
      <c r="B107" s="53">
        <v>0.12843863026601759</v>
      </c>
      <c r="C107" s="43">
        <v>1.6093311084907073E-2</v>
      </c>
      <c r="D107" s="43">
        <f t="shared" si="7"/>
        <v>0.10486988439102687</v>
      </c>
      <c r="E107" s="43">
        <v>1.7130848683874048E-2</v>
      </c>
      <c r="F107" s="43">
        <v>7.4754347900836404E-3</v>
      </c>
      <c r="G107" s="100">
        <v>8.7739035707152829E-2</v>
      </c>
      <c r="H107" s="44">
        <v>0.12843863026601759</v>
      </c>
      <c r="I107" s="43">
        <v>9.2791695727107663E-3</v>
      </c>
      <c r="J107" s="43">
        <v>0.11523045456326066</v>
      </c>
      <c r="K107" s="43">
        <v>4.323834251721406E-4</v>
      </c>
      <c r="L107" s="100">
        <v>3.4966227048740034E-3</v>
      </c>
      <c r="M107" s="99">
        <v>9.8994627373796482E-2</v>
      </c>
      <c r="P107" s="5">
        <f t="shared" si="5"/>
        <v>0</v>
      </c>
      <c r="Q107" s="5">
        <f t="shared" si="6"/>
        <v>2.2985086056692694E-17</v>
      </c>
    </row>
    <row r="108" spans="1:17" ht="12" customHeight="1">
      <c r="A108" s="41">
        <v>1969</v>
      </c>
      <c r="B108" s="55">
        <v>0.13660971283739143</v>
      </c>
      <c r="C108" s="38">
        <v>1.3389882824310372E-2</v>
      </c>
      <c r="D108" s="43">
        <f t="shared" si="7"/>
        <v>0.1167185837808155</v>
      </c>
      <c r="E108" s="38">
        <v>2.1559665635569405E-2</v>
      </c>
      <c r="F108" s="38">
        <v>6.5012462322655692E-3</v>
      </c>
      <c r="G108" s="98">
        <v>9.5158918145246088E-2</v>
      </c>
      <c r="H108" s="39">
        <v>0.13660971283739143</v>
      </c>
      <c r="I108" s="38">
        <v>1.9902316557138824E-2</v>
      </c>
      <c r="J108" s="38">
        <v>0.10806222548247482</v>
      </c>
      <c r="K108" s="38">
        <v>3.7603580162633041E-4</v>
      </c>
      <c r="L108" s="98">
        <v>8.2691349961514608E-3</v>
      </c>
      <c r="M108" s="97">
        <v>8.9819392594087374E-2</v>
      </c>
      <c r="P108" s="5">
        <f t="shared" si="5"/>
        <v>0</v>
      </c>
      <c r="Q108" s="5">
        <f t="shared" si="6"/>
        <v>0</v>
      </c>
    </row>
    <row r="109" spans="1:17" ht="12" customHeight="1">
      <c r="A109" s="24">
        <v>1970</v>
      </c>
      <c r="B109" s="23">
        <v>0.12284600901048692</v>
      </c>
      <c r="C109" s="93">
        <v>1.201745370531225E-2</v>
      </c>
      <c r="D109" s="43">
        <f t="shared" si="7"/>
        <v>0.10426430909266095</v>
      </c>
      <c r="E109" s="93">
        <v>2.1295351458006446E-2</v>
      </c>
      <c r="F109" s="93">
        <v>6.5642462125137238E-3</v>
      </c>
      <c r="G109" s="81">
        <v>8.2968957634654505E-2</v>
      </c>
      <c r="H109" s="21">
        <v>0.12284600901048692</v>
      </c>
      <c r="I109" s="93">
        <v>2.2845265022227206E-2</v>
      </c>
      <c r="J109" s="93">
        <v>9.5591588630710558E-2</v>
      </c>
      <c r="K109" s="93">
        <v>3.3749308316423983E-4</v>
      </c>
      <c r="L109" s="81">
        <v>4.0716622743849134E-3</v>
      </c>
      <c r="M109" s="80">
        <v>2.3978635040651529E-2</v>
      </c>
      <c r="P109" s="5">
        <f t="shared" si="5"/>
        <v>0</v>
      </c>
      <c r="Q109" s="5">
        <f t="shared" si="6"/>
        <v>0</v>
      </c>
    </row>
    <row r="110" spans="1:17" ht="12" customHeight="1">
      <c r="A110" s="24">
        <v>1971</v>
      </c>
      <c r="B110" s="23">
        <v>0.11348392356245647</v>
      </c>
      <c r="C110" s="82">
        <v>1.0731912184955637E-2</v>
      </c>
      <c r="D110" s="43">
        <f t="shared" si="7"/>
        <v>9.6889961425772358E-2</v>
      </c>
      <c r="E110" s="82">
        <v>2.0733118220866192E-2</v>
      </c>
      <c r="F110" s="82">
        <v>5.8620499517284793E-3</v>
      </c>
      <c r="G110" s="81">
        <v>7.6156843204906163E-2</v>
      </c>
      <c r="H110" s="21">
        <v>0.11348392356245647</v>
      </c>
      <c r="I110" s="82">
        <v>2.0081758739633644E-2</v>
      </c>
      <c r="J110" s="82">
        <v>8.9886059201400317E-2</v>
      </c>
      <c r="K110" s="82">
        <v>3.0139047924499093E-4</v>
      </c>
      <c r="L110" s="81">
        <v>3.2147151421775184E-3</v>
      </c>
      <c r="M110" s="80">
        <v>2.3138398378535496E-2</v>
      </c>
      <c r="P110" s="5">
        <f t="shared" si="5"/>
        <v>0</v>
      </c>
      <c r="Q110" s="5">
        <f t="shared" si="6"/>
        <v>-6.9388939039072284E-18</v>
      </c>
    </row>
    <row r="111" spans="1:17" ht="12" customHeight="1">
      <c r="A111" s="24">
        <v>1972</v>
      </c>
      <c r="B111" s="23">
        <v>0.1112153195643264</v>
      </c>
      <c r="C111" s="82">
        <v>9.4828973697427023E-3</v>
      </c>
      <c r="D111" s="43">
        <f t="shared" si="7"/>
        <v>9.6474054214656491E-2</v>
      </c>
      <c r="E111" s="82">
        <v>2.2127086224587027E-2</v>
      </c>
      <c r="F111" s="82">
        <v>5.2583679799271974E-3</v>
      </c>
      <c r="G111" s="81">
        <v>7.4346967990069471E-2</v>
      </c>
      <c r="H111" s="21">
        <v>0.1112153195643264</v>
      </c>
      <c r="I111" s="82">
        <v>2.6162239916596535E-2</v>
      </c>
      <c r="J111" s="82">
        <v>8.1632068174041922E-2</v>
      </c>
      <c r="K111" s="82">
        <v>2.703528728972147E-4</v>
      </c>
      <c r="L111" s="81">
        <v>3.1506586007907043E-3</v>
      </c>
      <c r="M111" s="80">
        <v>2.1789770799547952E-2</v>
      </c>
      <c r="P111" s="5">
        <f t="shared" si="5"/>
        <v>0</v>
      </c>
      <c r="Q111" s="5">
        <f t="shared" si="6"/>
        <v>1.8648277366750676E-17</v>
      </c>
    </row>
    <row r="112" spans="1:17" ht="12" customHeight="1">
      <c r="A112" s="24">
        <v>1973</v>
      </c>
      <c r="B112" s="23">
        <v>0.1300008615483631</v>
      </c>
      <c r="C112" s="82">
        <v>9.8458767214242345E-3</v>
      </c>
      <c r="D112" s="43">
        <f t="shared" si="7"/>
        <v>0.11558283304019901</v>
      </c>
      <c r="E112" s="82">
        <v>1.9969455508676109E-2</v>
      </c>
      <c r="F112" s="82">
        <v>4.5721517867398634E-3</v>
      </c>
      <c r="G112" s="81">
        <v>9.5613377531522895E-2</v>
      </c>
      <c r="H112" s="21">
        <v>0.1300008615483631</v>
      </c>
      <c r="I112" s="82">
        <v>5.0356144884657505E-2</v>
      </c>
      <c r="J112" s="82">
        <v>7.5823925304367129E-2</v>
      </c>
      <c r="K112" s="82">
        <v>2.3507186556471636E-4</v>
      </c>
      <c r="L112" s="81">
        <v>3.585719493773717E-3</v>
      </c>
      <c r="M112" s="80">
        <v>2.4669283556085188E-2</v>
      </c>
      <c r="P112" s="5">
        <f t="shared" si="5"/>
        <v>0</v>
      </c>
      <c r="Q112" s="5">
        <f t="shared" si="6"/>
        <v>3.2526065174565133E-17</v>
      </c>
    </row>
    <row r="113" spans="1:13" ht="12" customHeight="1">
      <c r="A113" s="24">
        <v>1974</v>
      </c>
      <c r="B113" s="23">
        <f>B112+(B$117-B$111)/6</f>
        <v>0.15756891749976637</v>
      </c>
      <c r="C113" s="82">
        <f>(C$112/B$112)*B113</f>
        <v>1.1933798886815913E-2</v>
      </c>
      <c r="D113" s="43">
        <f>B113-C113-F113</f>
        <v>0.13349245821312739</v>
      </c>
      <c r="E113" s="84"/>
      <c r="F113" s="117">
        <f>F112+(F$118-F$111)/6</f>
        <v>1.2142660399823075E-2</v>
      </c>
      <c r="G113" s="83"/>
      <c r="H113" s="21"/>
      <c r="I113" s="82"/>
      <c r="J113" s="82"/>
      <c r="K113" s="82"/>
      <c r="L113" s="81"/>
      <c r="M113" s="80">
        <v>0</v>
      </c>
    </row>
    <row r="114" spans="1:13" ht="12" customHeight="1">
      <c r="A114" s="24">
        <v>1975</v>
      </c>
      <c r="B114" s="23">
        <f t="shared" ref="B114:B116" si="8">B113+(B$117-B$111)/6</f>
        <v>0.18513697345116964</v>
      </c>
      <c r="C114" s="82">
        <f t="shared" ref="C114:C133" si="9">(C$112/B$112)*B114</f>
        <v>1.4021721052207593E-2</v>
      </c>
      <c r="D114" s="43">
        <f t="shared" ref="D114:D133" si="10">B114-C114-F114</f>
        <v>0.15140208338605576</v>
      </c>
      <c r="E114" s="84"/>
      <c r="F114" s="117">
        <f t="shared" ref="F114:F117" si="11">F113+(F$118-F$111)/6</f>
        <v>1.9713169012906286E-2</v>
      </c>
      <c r="G114" s="83"/>
      <c r="H114" s="21"/>
      <c r="I114" s="82"/>
      <c r="J114" s="82"/>
      <c r="K114" s="82"/>
      <c r="L114" s="81"/>
      <c r="M114" s="80">
        <v>0</v>
      </c>
    </row>
    <row r="115" spans="1:13" ht="12" customHeight="1">
      <c r="A115" s="24">
        <v>1976</v>
      </c>
      <c r="B115" s="23">
        <f t="shared" si="8"/>
        <v>0.21270502940257291</v>
      </c>
      <c r="C115" s="82">
        <f t="shared" si="9"/>
        <v>1.6109643217599272E-2</v>
      </c>
      <c r="D115" s="43">
        <f t="shared" si="10"/>
        <v>0.16931170855898414</v>
      </c>
      <c r="E115" s="84"/>
      <c r="F115" s="117">
        <f t="shared" si="11"/>
        <v>2.7283677625989499E-2</v>
      </c>
      <c r="G115" s="83"/>
      <c r="H115" s="21"/>
      <c r="I115" s="82"/>
      <c r="J115" s="82"/>
      <c r="K115" s="82"/>
      <c r="L115" s="81"/>
      <c r="M115" s="80">
        <v>0</v>
      </c>
    </row>
    <row r="116" spans="1:13" ht="12" customHeight="1">
      <c r="A116" s="24">
        <v>1977</v>
      </c>
      <c r="B116" s="23">
        <f t="shared" si="8"/>
        <v>0.24027308535397618</v>
      </c>
      <c r="C116" s="82">
        <f t="shared" si="9"/>
        <v>1.8197565382990954E-2</v>
      </c>
      <c r="D116" s="43">
        <f t="shared" si="10"/>
        <v>0.18722133373191252</v>
      </c>
      <c r="E116" s="84"/>
      <c r="F116" s="117">
        <f t="shared" si="11"/>
        <v>3.4854186239072708E-2</v>
      </c>
      <c r="G116" s="83"/>
      <c r="H116" s="21"/>
      <c r="I116" s="82"/>
      <c r="J116" s="82"/>
      <c r="K116" s="82"/>
      <c r="L116" s="81"/>
      <c r="M116" s="80">
        <v>0</v>
      </c>
    </row>
    <row r="117" spans="1:13" ht="12" customHeight="1">
      <c r="A117" s="24">
        <v>1978</v>
      </c>
      <c r="B117" s="23">
        <v>0.27662365527274596</v>
      </c>
      <c r="C117" s="82">
        <f t="shared" si="9"/>
        <v>2.095064890806107E-2</v>
      </c>
      <c r="D117" s="43">
        <f t="shared" si="10"/>
        <v>0.21324831151252896</v>
      </c>
      <c r="E117" s="84"/>
      <c r="F117" s="117">
        <f t="shared" si="11"/>
        <v>4.2424694852155921E-2</v>
      </c>
      <c r="G117" s="83"/>
      <c r="H117" s="21">
        <v>0.27662365527274596</v>
      </c>
      <c r="I117" s="82">
        <v>2.2118608421675741E-2</v>
      </c>
      <c r="J117" s="82"/>
      <c r="K117" s="82"/>
      <c r="L117" s="81"/>
      <c r="M117" s="80">
        <v>0</v>
      </c>
    </row>
    <row r="118" spans="1:13" ht="12" customHeight="1">
      <c r="A118" s="24">
        <v>1979</v>
      </c>
      <c r="B118" s="23">
        <v>0.27104382554121254</v>
      </c>
      <c r="C118" s="82">
        <f t="shared" si="9"/>
        <v>2.0528049280574924E-2</v>
      </c>
      <c r="D118" s="43">
        <f t="shared" si="10"/>
        <v>0.19983435660221113</v>
      </c>
      <c r="E118" s="84"/>
      <c r="F118" s="84">
        <v>5.0681419658426465E-2</v>
      </c>
      <c r="G118" s="83"/>
      <c r="H118" s="21">
        <v>0.27104382554121254</v>
      </c>
      <c r="I118" s="82">
        <v>2.5056385102587519E-2</v>
      </c>
      <c r="J118" s="82"/>
      <c r="K118" s="82"/>
      <c r="L118" s="81"/>
      <c r="M118" s="80">
        <v>0</v>
      </c>
    </row>
    <row r="119" spans="1:13" ht="12" customHeight="1">
      <c r="A119" s="26">
        <v>1980</v>
      </c>
      <c r="B119" s="96">
        <v>0.28547510584432934</v>
      </c>
      <c r="C119" s="82">
        <f t="shared" si="9"/>
        <v>2.1621031320112762E-2</v>
      </c>
      <c r="D119" s="43">
        <f t="shared" si="10"/>
        <v>0.1933084965565543</v>
      </c>
      <c r="E119" s="95"/>
      <c r="F119" s="95">
        <v>7.054557796766224E-2</v>
      </c>
      <c r="G119" s="94"/>
      <c r="H119" s="34">
        <v>0.28547510584432934</v>
      </c>
      <c r="I119" s="93">
        <v>2.7249136591426325E-2</v>
      </c>
      <c r="J119" s="93"/>
      <c r="K119" s="93"/>
      <c r="L119" s="92"/>
      <c r="M119" s="91">
        <v>0</v>
      </c>
    </row>
    <row r="120" spans="1:13" ht="12" customHeight="1">
      <c r="A120" s="24">
        <v>1981</v>
      </c>
      <c r="B120" s="23">
        <v>0.27743835994103455</v>
      </c>
      <c r="C120" s="82">
        <f t="shared" si="9"/>
        <v>2.1012352204737714E-2</v>
      </c>
      <c r="D120" s="43">
        <f t="shared" si="10"/>
        <v>0.1839171829978804</v>
      </c>
      <c r="E120" s="84"/>
      <c r="F120" s="84">
        <v>7.2508824738416397E-2</v>
      </c>
      <c r="G120" s="83"/>
      <c r="H120" s="21">
        <v>0.27743835994103455</v>
      </c>
      <c r="I120" s="82">
        <v>2.8975103024844635E-2</v>
      </c>
      <c r="J120" s="82">
        <v>5.6951881430169389E-2</v>
      </c>
      <c r="K120" s="82"/>
      <c r="L120" s="81"/>
      <c r="M120" s="80">
        <v>0</v>
      </c>
    </row>
    <row r="121" spans="1:13" ht="12" customHeight="1">
      <c r="A121" s="24">
        <v>1982</v>
      </c>
      <c r="B121" s="23">
        <v>0.26393223008684946</v>
      </c>
      <c r="C121" s="82">
        <f t="shared" si="9"/>
        <v>1.9989438295214258E-2</v>
      </c>
      <c r="D121" s="43">
        <f t="shared" si="10"/>
        <v>0.17730574115218625</v>
      </c>
      <c r="E121" s="84"/>
      <c r="F121" s="84">
        <v>6.6637050639448941E-2</v>
      </c>
      <c r="G121" s="83"/>
      <c r="H121" s="21">
        <v>0.26393223008684946</v>
      </c>
      <c r="I121" s="82">
        <v>3.6531600432961255E-2</v>
      </c>
      <c r="J121" s="82">
        <v>5.5438036872943276E-2</v>
      </c>
      <c r="K121" s="82"/>
      <c r="L121" s="81"/>
      <c r="M121" s="80">
        <v>0</v>
      </c>
    </row>
    <row r="122" spans="1:13" ht="12" customHeight="1">
      <c r="A122" s="24">
        <v>1983</v>
      </c>
      <c r="B122" s="23">
        <v>0.26645185844045788</v>
      </c>
      <c r="C122" s="82">
        <f t="shared" si="9"/>
        <v>2.0180267416329001E-2</v>
      </c>
      <c r="D122" s="43">
        <f t="shared" si="10"/>
        <v>0.17703281206839686</v>
      </c>
      <c r="E122" s="84"/>
      <c r="F122" s="84">
        <v>6.9238778955732022E-2</v>
      </c>
      <c r="G122" s="83"/>
      <c r="H122" s="21">
        <v>0.26645185844045788</v>
      </c>
      <c r="I122" s="82">
        <v>3.7649158007856766E-2</v>
      </c>
      <c r="J122" s="82">
        <v>5.4620168227964921E-2</v>
      </c>
      <c r="K122" s="82"/>
      <c r="L122" s="81"/>
      <c r="M122" s="80">
        <v>0</v>
      </c>
    </row>
    <row r="123" spans="1:13" ht="12" customHeight="1">
      <c r="A123" s="24">
        <v>1984</v>
      </c>
      <c r="B123" s="23">
        <v>0.25599386524359713</v>
      </c>
      <c r="C123" s="82">
        <f t="shared" si="9"/>
        <v>1.9388210267296355E-2</v>
      </c>
      <c r="D123" s="43">
        <f t="shared" si="10"/>
        <v>0.17158583105306455</v>
      </c>
      <c r="E123" s="84"/>
      <c r="F123" s="84">
        <v>6.5019823923236214E-2</v>
      </c>
      <c r="G123" s="83"/>
      <c r="H123" s="21">
        <v>0.25599386524359713</v>
      </c>
      <c r="I123" s="82">
        <v>3.4588986195145416E-2</v>
      </c>
      <c r="J123" s="82">
        <v>5.3162655331470202E-2</v>
      </c>
      <c r="K123" s="82"/>
      <c r="L123" s="81"/>
      <c r="M123" s="80">
        <v>0</v>
      </c>
    </row>
    <row r="124" spans="1:13" ht="12" customHeight="1">
      <c r="A124" s="24">
        <v>1985</v>
      </c>
      <c r="B124" s="23">
        <v>0.23689337455081041</v>
      </c>
      <c r="C124" s="82">
        <f t="shared" si="9"/>
        <v>1.794159618766638E-2</v>
      </c>
      <c r="D124" s="43">
        <f t="shared" si="10"/>
        <v>0.16430891426285996</v>
      </c>
      <c r="E124" s="84"/>
      <c r="F124" s="84">
        <v>5.4642864100284065E-2</v>
      </c>
      <c r="G124" s="83"/>
      <c r="H124" s="21">
        <v>0.23689337455081041</v>
      </c>
      <c r="I124" s="82">
        <v>4.1602235597671559E-2</v>
      </c>
      <c r="J124" s="82">
        <v>5.1476851369660966E-2</v>
      </c>
      <c r="K124" s="82"/>
      <c r="L124" s="81"/>
      <c r="M124" s="80">
        <v>0</v>
      </c>
    </row>
    <row r="125" spans="1:13" ht="12" customHeight="1">
      <c r="A125" s="24">
        <v>1986</v>
      </c>
      <c r="B125" s="23">
        <v>0.21089157455153998</v>
      </c>
      <c r="C125" s="82">
        <f t="shared" si="9"/>
        <v>1.5972297567036053E-2</v>
      </c>
      <c r="D125" s="43">
        <f t="shared" si="10"/>
        <v>0.14855456861194399</v>
      </c>
      <c r="E125" s="84"/>
      <c r="F125" s="84">
        <v>4.6364708372559939E-2</v>
      </c>
      <c r="G125" s="83"/>
      <c r="H125" s="21">
        <v>0.21089157455153998</v>
      </c>
      <c r="I125" s="82">
        <v>4.0692811303163046E-2</v>
      </c>
      <c r="J125" s="82">
        <v>4.941700615765434E-2</v>
      </c>
      <c r="K125" s="82"/>
      <c r="L125" s="81"/>
      <c r="M125" s="80">
        <v>0</v>
      </c>
    </row>
    <row r="126" spans="1:13" ht="12" customHeight="1">
      <c r="A126" s="24">
        <v>1987</v>
      </c>
      <c r="B126" s="23">
        <v>0.21143873841543759</v>
      </c>
      <c r="C126" s="82">
        <f t="shared" si="9"/>
        <v>1.6013738122784602E-2</v>
      </c>
      <c r="D126" s="43">
        <f t="shared" si="10"/>
        <v>0.15001087333450366</v>
      </c>
      <c r="E126" s="84"/>
      <c r="F126" s="84">
        <v>4.5414126958149302E-2</v>
      </c>
      <c r="G126" s="83"/>
      <c r="H126" s="21">
        <v>0.21143873841543759</v>
      </c>
      <c r="I126" s="82">
        <v>4.8046966734008767E-2</v>
      </c>
      <c r="J126" s="82">
        <v>4.8727757357054861E-2</v>
      </c>
      <c r="K126" s="82"/>
      <c r="L126" s="81"/>
      <c r="M126" s="80">
        <v>0</v>
      </c>
    </row>
    <row r="127" spans="1:13" ht="12" customHeight="1">
      <c r="A127" s="24">
        <v>1988</v>
      </c>
      <c r="B127" s="23">
        <v>0.20015281430517506</v>
      </c>
      <c r="C127" s="82">
        <f t="shared" si="9"/>
        <v>1.5158975960799579E-2</v>
      </c>
      <c r="D127" s="43">
        <f t="shared" si="10"/>
        <v>0.14415542512860724</v>
      </c>
      <c r="E127" s="84"/>
      <c r="F127" s="84">
        <v>4.0838413215768254E-2</v>
      </c>
      <c r="G127" s="83"/>
      <c r="H127" s="21">
        <v>0.20015281430517506</v>
      </c>
      <c r="I127" s="82">
        <v>4.7082197183337497E-2</v>
      </c>
      <c r="J127" s="82">
        <v>4.7527469032403062E-2</v>
      </c>
      <c r="K127" s="82"/>
      <c r="L127" s="81"/>
      <c r="M127" s="80">
        <v>0</v>
      </c>
    </row>
    <row r="128" spans="1:13" ht="12" customHeight="1">
      <c r="A128" s="24">
        <v>1989</v>
      </c>
      <c r="B128" s="90">
        <v>0.17966044599679956</v>
      </c>
      <c r="C128" s="82">
        <f t="shared" si="9"/>
        <v>1.3606945230455341E-2</v>
      </c>
      <c r="D128" s="43">
        <f t="shared" si="10"/>
        <v>0.13048607498658657</v>
      </c>
      <c r="E128" s="89"/>
      <c r="F128" s="89">
        <v>3.5567425779757661E-2</v>
      </c>
      <c r="G128" s="88"/>
      <c r="H128" s="29">
        <v>0.17966044599679956</v>
      </c>
      <c r="I128" s="87">
        <v>3.8858432053868248E-2</v>
      </c>
      <c r="J128" s="87">
        <v>4.6563510629104639E-2</v>
      </c>
      <c r="K128" s="87"/>
      <c r="L128" s="86"/>
      <c r="M128" s="85">
        <v>0</v>
      </c>
    </row>
    <row r="129" spans="1:17" ht="12" customHeight="1">
      <c r="A129" s="26">
        <v>1990</v>
      </c>
      <c r="B129" s="23">
        <v>0.16586845783767939</v>
      </c>
      <c r="C129" s="82">
        <f t="shared" si="9"/>
        <v>1.2562381267257901E-2</v>
      </c>
      <c r="D129" s="43">
        <f t="shared" si="10"/>
        <v>0.12327473115097798</v>
      </c>
      <c r="E129" s="84"/>
      <c r="F129" s="84">
        <v>3.0031345419443526E-2</v>
      </c>
      <c r="G129" s="83"/>
      <c r="H129" s="21">
        <v>0.16586845783767939</v>
      </c>
      <c r="I129" s="82">
        <v>3.6601165948038729E-2</v>
      </c>
      <c r="J129" s="82">
        <v>4.5973355129411843E-2</v>
      </c>
      <c r="K129" s="82"/>
      <c r="L129" s="81"/>
      <c r="M129" s="80">
        <v>0</v>
      </c>
    </row>
    <row r="130" spans="1:17" ht="12" customHeight="1">
      <c r="A130" s="24">
        <v>1991</v>
      </c>
      <c r="B130" s="23">
        <v>0.15366310272639408</v>
      </c>
      <c r="C130" s="82">
        <f t="shared" si="9"/>
        <v>1.1637984149149468E-2</v>
      </c>
      <c r="D130" s="43">
        <f t="shared" si="10"/>
        <v>0.115551736500962</v>
      </c>
      <c r="E130" s="84"/>
      <c r="F130" s="84">
        <v>2.6473382076282619E-2</v>
      </c>
      <c r="G130" s="83"/>
      <c r="H130" s="21">
        <v>0.15366310272639408</v>
      </c>
      <c r="I130" s="82">
        <v>3.0767557655285334E-2</v>
      </c>
      <c r="J130" s="82">
        <v>4.5240894568962339E-2</v>
      </c>
      <c r="K130" s="82"/>
      <c r="L130" s="81"/>
      <c r="M130" s="80">
        <v>0</v>
      </c>
    </row>
    <row r="131" spans="1:17" ht="12" customHeight="1">
      <c r="A131" s="24">
        <v>1992</v>
      </c>
      <c r="B131" s="23">
        <v>0.15104395492772543</v>
      </c>
      <c r="C131" s="82">
        <f t="shared" si="9"/>
        <v>1.1439617722698612E-2</v>
      </c>
      <c r="D131" s="43">
        <f t="shared" si="10"/>
        <v>0.1153987462024086</v>
      </c>
      <c r="E131" s="84"/>
      <c r="F131" s="84">
        <v>2.4205591002618227E-2</v>
      </c>
      <c r="G131" s="83"/>
      <c r="H131" s="21">
        <v>0.15104395492772543</v>
      </c>
      <c r="I131" s="82">
        <v>3.2560041747115992E-2</v>
      </c>
      <c r="J131" s="82">
        <v>4.3541129753623488E-2</v>
      </c>
      <c r="K131" s="82"/>
      <c r="L131" s="81"/>
      <c r="M131" s="80">
        <v>0</v>
      </c>
    </row>
    <row r="132" spans="1:17" ht="12" customHeight="1">
      <c r="A132" s="24">
        <v>1993</v>
      </c>
      <c r="B132" s="23">
        <v>0.15644547064552816</v>
      </c>
      <c r="C132" s="82">
        <f t="shared" si="9"/>
        <v>1.1848712379710065E-2</v>
      </c>
      <c r="D132" s="43">
        <f t="shared" si="10"/>
        <v>0.11892905576475718</v>
      </c>
      <c r="E132" s="84"/>
      <c r="F132" s="84">
        <v>2.5667702501060933E-2</v>
      </c>
      <c r="G132" s="83"/>
      <c r="H132" s="21">
        <v>0.15644547064552816</v>
      </c>
      <c r="I132" s="82">
        <v>3.7286489079121424E-2</v>
      </c>
      <c r="J132" s="82">
        <v>4.312528931620227E-2</v>
      </c>
      <c r="K132" s="82"/>
      <c r="L132" s="81"/>
      <c r="M132" s="80">
        <v>0</v>
      </c>
    </row>
    <row r="133" spans="1:17" ht="12" customHeight="1">
      <c r="A133" s="24">
        <v>1994</v>
      </c>
      <c r="B133" s="23">
        <v>0.12322865889334179</v>
      </c>
      <c r="C133" s="82">
        <f t="shared" si="9"/>
        <v>9.3329703323459124E-3</v>
      </c>
      <c r="D133" s="43">
        <f t="shared" si="10"/>
        <v>8.577304704415302E-2</v>
      </c>
      <c r="E133" s="84"/>
      <c r="F133" s="84">
        <v>2.812264151684286E-2</v>
      </c>
      <c r="G133" s="83"/>
      <c r="H133" s="21">
        <v>0.12322865889334179</v>
      </c>
      <c r="I133" s="82">
        <v>2.9703144277716129E-2</v>
      </c>
      <c r="J133" s="82">
        <v>4.2055116941497453E-2</v>
      </c>
      <c r="K133" s="82"/>
      <c r="L133" s="81"/>
      <c r="M133" s="80">
        <v>0</v>
      </c>
    </row>
    <row r="134" spans="1:17" ht="12" customHeight="1">
      <c r="A134" s="24">
        <v>1995</v>
      </c>
      <c r="B134" s="23">
        <v>8.7987773829118973E-2</v>
      </c>
      <c r="C134" s="82">
        <v>5.6099539592956776E-3</v>
      </c>
      <c r="D134" s="43">
        <f t="shared" si="7"/>
        <v>5.5860495224045292E-2</v>
      </c>
      <c r="E134" s="84">
        <v>1.7155227824460998E-2</v>
      </c>
      <c r="F134" s="84">
        <v>2.6096151233886328E-2</v>
      </c>
      <c r="G134" s="83">
        <v>3.8705267399584298E-2</v>
      </c>
      <c r="H134" s="21">
        <v>8.7987773829118973E-2</v>
      </c>
      <c r="I134" s="82">
        <v>1.9383462834671603E-2</v>
      </c>
      <c r="J134" s="82">
        <v>4.1078636490919737E-2</v>
      </c>
      <c r="K134" s="82">
        <v>2.4452721197619882E-2</v>
      </c>
      <c r="L134" s="81">
        <v>4.2933127527514806E-3</v>
      </c>
      <c r="M134" s="80">
        <v>7.3744607115454261E-3</v>
      </c>
      <c r="P134" s="5">
        <f t="shared" ref="P134:P149" si="12">B134-C134-E134-F134-G134</f>
        <v>4.2117341189168434E-4</v>
      </c>
      <c r="Q134" s="5">
        <f t="shared" ref="Q134:Q149" si="13">H134-I134-J134-K134-L134</f>
        <v>-1.2203594468437268E-3</v>
      </c>
    </row>
    <row r="135" spans="1:17" ht="12" customHeight="1">
      <c r="A135" s="24">
        <v>1996</v>
      </c>
      <c r="B135" s="23">
        <v>8.4530245155089834E-2</v>
      </c>
      <c r="C135" s="82">
        <v>5.3561844252455505E-3</v>
      </c>
      <c r="D135" s="43">
        <f t="shared" si="7"/>
        <v>5.3088293183099038E-2</v>
      </c>
      <c r="E135" s="84">
        <v>1.747955155909104E-2</v>
      </c>
      <c r="F135" s="84">
        <v>2.6085767546745242E-2</v>
      </c>
      <c r="G135" s="83">
        <v>3.5608741624007997E-2</v>
      </c>
      <c r="H135" s="21">
        <v>8.4530245155089834E-2</v>
      </c>
      <c r="I135" s="82">
        <v>1.5040073914425555E-2</v>
      </c>
      <c r="J135" s="82">
        <v>4.0135522040400072E-2</v>
      </c>
      <c r="K135" s="82">
        <v>2.4704193795855724E-2</v>
      </c>
      <c r="L135" s="81">
        <v>4.6504554044084837E-3</v>
      </c>
      <c r="M135" s="80">
        <v>6.3977644316290071E-3</v>
      </c>
      <c r="P135" s="5">
        <f t="shared" si="12"/>
        <v>0</v>
      </c>
      <c r="Q135" s="5">
        <f t="shared" si="13"/>
        <v>0</v>
      </c>
    </row>
    <row r="136" spans="1:17" ht="12" customHeight="1">
      <c r="A136" s="24">
        <v>1997</v>
      </c>
      <c r="B136" s="23">
        <v>8.598965212654093E-2</v>
      </c>
      <c r="C136" s="82">
        <v>4.6875300788354899E-3</v>
      </c>
      <c r="D136" s="43">
        <f t="shared" si="7"/>
        <v>5.502125933281117E-2</v>
      </c>
      <c r="E136" s="84">
        <v>1.9934422483253656E-2</v>
      </c>
      <c r="F136" s="84">
        <v>2.6280862714894281E-2</v>
      </c>
      <c r="G136" s="83">
        <v>3.5086836849557511E-2</v>
      </c>
      <c r="H136" s="21">
        <v>8.598965212654093E-2</v>
      </c>
      <c r="I136" s="82">
        <v>1.5433187127460451E-2</v>
      </c>
      <c r="J136" s="82">
        <v>3.9057575803544575E-2</v>
      </c>
      <c r="K136" s="82">
        <v>2.539729345703657E-2</v>
      </c>
      <c r="L136" s="81">
        <v>6.1015957384993394E-3</v>
      </c>
      <c r="M136" s="80">
        <v>5.4489787289772442E-3</v>
      </c>
      <c r="P136" s="5">
        <f t="shared" si="12"/>
        <v>0</v>
      </c>
      <c r="Q136" s="5">
        <f t="shared" si="13"/>
        <v>0</v>
      </c>
    </row>
    <row r="137" spans="1:17" ht="12" customHeight="1">
      <c r="A137" s="24">
        <v>1998</v>
      </c>
      <c r="B137" s="23">
        <v>9.2720381548749869E-2</v>
      </c>
      <c r="C137" s="82">
        <v>4.0048637258790955E-3</v>
      </c>
      <c r="D137" s="43">
        <f t="shared" si="7"/>
        <v>6.3529816811337986E-2</v>
      </c>
      <c r="E137" s="84">
        <v>2.4803156970092083E-2</v>
      </c>
      <c r="F137" s="84">
        <v>2.5185701011532769E-2</v>
      </c>
      <c r="G137" s="83">
        <v>3.872665984124591E-2</v>
      </c>
      <c r="H137" s="21">
        <v>9.2720381548749869E-2</v>
      </c>
      <c r="I137" s="82">
        <v>2.50629822371768E-2</v>
      </c>
      <c r="J137" s="82">
        <v>3.7758451028396027E-2</v>
      </c>
      <c r="K137" s="82">
        <v>2.2659386932549444E-2</v>
      </c>
      <c r="L137" s="81">
        <v>7.2395613506275932E-3</v>
      </c>
      <c r="M137" s="80">
        <v>4.6024390398098332E-3</v>
      </c>
      <c r="P137" s="5">
        <f t="shared" si="12"/>
        <v>0</v>
      </c>
      <c r="Q137" s="5">
        <f t="shared" si="13"/>
        <v>0</v>
      </c>
    </row>
    <row r="138" spans="1:17" ht="12" customHeight="1">
      <c r="A138" s="24">
        <v>1999</v>
      </c>
      <c r="B138" s="90">
        <v>0.11020089024717883</v>
      </c>
      <c r="C138" s="87">
        <v>3.5228030395668031E-3</v>
      </c>
      <c r="D138" s="43">
        <f t="shared" si="7"/>
        <v>8.2769034354368776E-2</v>
      </c>
      <c r="E138" s="89">
        <v>3.4664495508882558E-2</v>
      </c>
      <c r="F138" s="89">
        <v>2.3909052853243264E-2</v>
      </c>
      <c r="G138" s="88">
        <v>4.8104538845486211E-2</v>
      </c>
      <c r="H138" s="29">
        <v>0.11020089024717883</v>
      </c>
      <c r="I138" s="87">
        <v>4.1197686496576236E-2</v>
      </c>
      <c r="J138" s="87">
        <v>3.8236795493149019E-2</v>
      </c>
      <c r="K138" s="87">
        <v>2.3711470787106101E-2</v>
      </c>
      <c r="L138" s="86">
        <v>7.0549374703474813E-3</v>
      </c>
      <c r="M138" s="85">
        <v>4.1542314026020988E-3</v>
      </c>
      <c r="P138" s="5">
        <f t="shared" si="12"/>
        <v>0</v>
      </c>
      <c r="Q138" s="5">
        <f t="shared" si="13"/>
        <v>-7.8062556418956319E-18</v>
      </c>
    </row>
    <row r="139" spans="1:17" ht="12" customHeight="1">
      <c r="A139" s="26">
        <v>2000</v>
      </c>
      <c r="B139" s="23">
        <v>0.1091855903807655</v>
      </c>
      <c r="C139" s="82">
        <v>3.1287650503454816E-3</v>
      </c>
      <c r="D139" s="43">
        <f t="shared" si="7"/>
        <v>8.4162040577860309E-2</v>
      </c>
      <c r="E139" s="84">
        <v>3.8917276456984139E-2</v>
      </c>
      <c r="F139" s="84">
        <v>2.1894784752559713E-2</v>
      </c>
      <c r="G139" s="83">
        <v>4.5244764120876163E-2</v>
      </c>
      <c r="H139" s="21">
        <v>0.1091855903807655</v>
      </c>
      <c r="I139" s="82">
        <v>3.61638086103305E-2</v>
      </c>
      <c r="J139" s="82">
        <v>3.8058846910743578E-2</v>
      </c>
      <c r="K139" s="82">
        <v>2.7997712503635089E-2</v>
      </c>
      <c r="L139" s="81">
        <v>6.9652223560563286E-3</v>
      </c>
      <c r="M139" s="80">
        <v>3.8428290057397957E-3</v>
      </c>
      <c r="P139" s="5">
        <f t="shared" si="12"/>
        <v>0</v>
      </c>
      <c r="Q139" s="5">
        <f t="shared" si="13"/>
        <v>0</v>
      </c>
    </row>
    <row r="140" spans="1:17" ht="12" customHeight="1">
      <c r="A140" s="24">
        <v>2001</v>
      </c>
      <c r="B140" s="23">
        <v>9.6378948500916328E-2</v>
      </c>
      <c r="C140" s="82">
        <v>2.8895342451834239E-3</v>
      </c>
      <c r="D140" s="43">
        <f t="shared" si="7"/>
        <v>7.1402315064204802E-2</v>
      </c>
      <c r="E140" s="84">
        <v>4.0238305324587893E-2</v>
      </c>
      <c r="F140" s="84">
        <v>2.2087099191528112E-2</v>
      </c>
      <c r="G140" s="83">
        <v>3.1164009739616905E-2</v>
      </c>
      <c r="H140" s="21">
        <v>9.6378948500916328E-2</v>
      </c>
      <c r="I140" s="82">
        <v>2.5546321830235093E-2</v>
      </c>
      <c r="J140" s="82">
        <v>3.1290648667750998E-2</v>
      </c>
      <c r="K140" s="82">
        <v>3.0155007542300761E-2</v>
      </c>
      <c r="L140" s="81">
        <v>9.3869704606294839E-3</v>
      </c>
      <c r="M140" s="80">
        <v>3.5557921486638311E-3</v>
      </c>
      <c r="P140" s="5">
        <f t="shared" si="12"/>
        <v>0</v>
      </c>
      <c r="Q140" s="5">
        <f t="shared" si="13"/>
        <v>0</v>
      </c>
    </row>
    <row r="141" spans="1:17" ht="12" customHeight="1">
      <c r="A141" s="24">
        <v>2002</v>
      </c>
      <c r="B141" s="23">
        <v>0.10390341335281619</v>
      </c>
      <c r="C141" s="82">
        <v>2.5661359728963292E-3</v>
      </c>
      <c r="D141" s="43">
        <f t="shared" si="7"/>
        <v>7.8473207342467821E-2</v>
      </c>
      <c r="E141" s="84">
        <v>4.1671410629671522E-2</v>
      </c>
      <c r="F141" s="84">
        <v>2.2864070037452035E-2</v>
      </c>
      <c r="G141" s="83">
        <v>3.6801796712796306E-2</v>
      </c>
      <c r="H141" s="21">
        <v>0.10390341335281619</v>
      </c>
      <c r="I141" s="82">
        <v>2.7255990691135698E-2</v>
      </c>
      <c r="J141" s="82">
        <v>3.9830240122922501E-2</v>
      </c>
      <c r="K141" s="82">
        <v>2.9645555994662148E-2</v>
      </c>
      <c r="L141" s="81">
        <v>7.17162654409584E-3</v>
      </c>
      <c r="M141" s="80">
        <v>3.0264670048129683E-3</v>
      </c>
      <c r="P141" s="5">
        <f t="shared" si="12"/>
        <v>0</v>
      </c>
      <c r="Q141" s="5">
        <f t="shared" si="13"/>
        <v>0</v>
      </c>
    </row>
    <row r="142" spans="1:17" ht="12" customHeight="1">
      <c r="A142" s="24">
        <v>2003</v>
      </c>
      <c r="B142" s="23">
        <v>0.11122304548428064</v>
      </c>
      <c r="C142" s="82">
        <v>2.9600677178910351E-3</v>
      </c>
      <c r="D142" s="43">
        <f t="shared" si="7"/>
        <v>8.558792948035146E-2</v>
      </c>
      <c r="E142" s="84">
        <v>3.7500222634842734E-2</v>
      </c>
      <c r="F142" s="84">
        <v>2.2675048286038123E-2</v>
      </c>
      <c r="G142" s="83">
        <v>4.8087706845508726E-2</v>
      </c>
      <c r="H142" s="21">
        <v>0.11122304548428064</v>
      </c>
      <c r="I142" s="82">
        <v>2.5039057779542614E-2</v>
      </c>
      <c r="J142" s="82">
        <v>5.6459131729080458E-2</v>
      </c>
      <c r="K142" s="82">
        <v>2.6232593414564239E-2</v>
      </c>
      <c r="L142" s="81">
        <v>3.4922625610933028E-3</v>
      </c>
      <c r="M142" s="80">
        <v>3.3178291860799908E-3</v>
      </c>
      <c r="P142" s="5">
        <f t="shared" si="12"/>
        <v>0</v>
      </c>
      <c r="Q142" s="5">
        <f t="shared" si="13"/>
        <v>2.1250362580715887E-17</v>
      </c>
    </row>
    <row r="143" spans="1:17" ht="12" customHeight="1">
      <c r="A143" s="24">
        <v>2004</v>
      </c>
      <c r="B143" s="23">
        <v>0.11334635000110713</v>
      </c>
      <c r="C143" s="82">
        <v>3.6369102272401548E-3</v>
      </c>
      <c r="D143" s="43">
        <f t="shared" si="7"/>
        <v>8.8317248606264248E-2</v>
      </c>
      <c r="E143" s="84">
        <v>3.3148217353628023E-2</v>
      </c>
      <c r="F143" s="84">
        <v>2.1392191167602704E-2</v>
      </c>
      <c r="G143" s="83">
        <v>5.5169031252636232E-2</v>
      </c>
      <c r="H143" s="21">
        <v>0.11334635000110713</v>
      </c>
      <c r="I143" s="82">
        <v>2.3517825784494673E-2</v>
      </c>
      <c r="J143" s="82">
        <v>6.2085239748083595E-2</v>
      </c>
      <c r="K143" s="82">
        <v>2.324443772464517E-2</v>
      </c>
      <c r="L143" s="81">
        <v>4.4988467438836924E-3</v>
      </c>
      <c r="M143" s="80">
        <v>3.9681275136600079E-3</v>
      </c>
      <c r="P143" s="5">
        <f t="shared" si="12"/>
        <v>0</v>
      </c>
      <c r="Q143" s="5">
        <f t="shared" si="13"/>
        <v>0</v>
      </c>
    </row>
    <row r="144" spans="1:17" ht="12" customHeight="1">
      <c r="A144" s="24">
        <v>2005</v>
      </c>
      <c r="B144" s="23">
        <v>0.12601273063828888</v>
      </c>
      <c r="C144" s="82">
        <v>4.1176843081193503E-3</v>
      </c>
      <c r="D144" s="43">
        <f t="shared" si="7"/>
        <v>9.8853891555466394E-2</v>
      </c>
      <c r="E144" s="84">
        <v>2.9469470298025918E-2</v>
      </c>
      <c r="F144" s="84">
        <v>2.304115477470315E-2</v>
      </c>
      <c r="G144" s="83">
        <v>6.9384421257440473E-2</v>
      </c>
      <c r="H144" s="21">
        <v>0.12601273063828888</v>
      </c>
      <c r="I144" s="82">
        <v>2.4392761074314841E-2</v>
      </c>
      <c r="J144" s="82">
        <v>6.8105830511320409E-2</v>
      </c>
      <c r="K144" s="82">
        <v>2.5736836621772691E-2</v>
      </c>
      <c r="L144" s="81">
        <v>7.7773024308809618E-3</v>
      </c>
      <c r="M144" s="80">
        <v>4.3763112665307887E-3</v>
      </c>
      <c r="P144" s="5">
        <f t="shared" si="12"/>
        <v>0</v>
      </c>
      <c r="Q144" s="5">
        <f t="shared" si="13"/>
        <v>-2.3418766925686896E-17</v>
      </c>
    </row>
    <row r="145" spans="1:19" ht="12" customHeight="1">
      <c r="A145" s="24">
        <v>2006</v>
      </c>
      <c r="B145" s="23">
        <v>0.13899500874828627</v>
      </c>
      <c r="C145" s="82">
        <v>6.7707122250677838E-3</v>
      </c>
      <c r="D145" s="43">
        <f t="shared" si="7"/>
        <v>0.10669596541152933</v>
      </c>
      <c r="E145" s="84">
        <v>3.9440890435786816E-2</v>
      </c>
      <c r="F145" s="84">
        <v>2.5528331111689152E-2</v>
      </c>
      <c r="G145" s="83">
        <v>6.7255074975742513E-2</v>
      </c>
      <c r="H145" s="21">
        <v>0.13899500874828627</v>
      </c>
      <c r="I145" s="82">
        <v>2.8675792269238078E-2</v>
      </c>
      <c r="J145" s="82">
        <v>7.2648401965710235E-2</v>
      </c>
      <c r="K145" s="82">
        <v>2.9376200002759142E-2</v>
      </c>
      <c r="L145" s="81">
        <v>8.2946145105788054E-3</v>
      </c>
      <c r="M145" s="80">
        <v>7.3295787546716652E-3</v>
      </c>
      <c r="P145" s="5">
        <f t="shared" si="12"/>
        <v>0</v>
      </c>
      <c r="Q145" s="5">
        <f t="shared" si="13"/>
        <v>0</v>
      </c>
    </row>
    <row r="146" spans="1:19" ht="12" customHeight="1">
      <c r="A146" s="24">
        <v>2007</v>
      </c>
      <c r="B146" s="23">
        <v>0.1785654563899827</v>
      </c>
      <c r="C146" s="82">
        <v>9.9250243651371802E-3</v>
      </c>
      <c r="D146" s="43">
        <f t="shared" si="7"/>
        <v>0.14187432455564997</v>
      </c>
      <c r="E146" s="84">
        <v>6.4254879086515851E-2</v>
      </c>
      <c r="F146" s="84">
        <v>2.6766107469195544E-2</v>
      </c>
      <c r="G146" s="83">
        <v>7.7619445469134102E-2</v>
      </c>
      <c r="H146" s="21">
        <v>0.1785654563899827</v>
      </c>
      <c r="I146" s="82">
        <v>6.5927686257566467E-2</v>
      </c>
      <c r="J146" s="82">
        <v>7.5611182314584038E-2</v>
      </c>
      <c r="K146" s="82">
        <v>3.088013965083285E-2</v>
      </c>
      <c r="L146" s="81">
        <v>6.146448166999322E-3</v>
      </c>
      <c r="M146" s="80">
        <v>1.1062483672990524E-2</v>
      </c>
      <c r="P146" s="5">
        <f t="shared" si="12"/>
        <v>0</v>
      </c>
      <c r="Q146" s="5">
        <f t="shared" si="13"/>
        <v>1.8214596497756474E-17</v>
      </c>
    </row>
    <row r="147" spans="1:19" ht="12" customHeight="1">
      <c r="A147" s="24">
        <v>2008</v>
      </c>
      <c r="B147" s="23">
        <v>0.26964784881072412</v>
      </c>
      <c r="C147" s="82">
        <v>1.404224971103952E-2</v>
      </c>
      <c r="D147" s="43">
        <f t="shared" si="7"/>
        <v>0.22710273642939699</v>
      </c>
      <c r="E147" s="84">
        <v>8.8925172410158751E-2</v>
      </c>
      <c r="F147" s="84">
        <v>2.85028626702876E-2</v>
      </c>
      <c r="G147" s="83">
        <v>0.13817756401923825</v>
      </c>
      <c r="H147" s="21">
        <v>0.26964784881072412</v>
      </c>
      <c r="I147" s="82">
        <v>0.14552102472939599</v>
      </c>
      <c r="J147" s="82">
        <v>8.1535161835434813E-2</v>
      </c>
      <c r="K147" s="82">
        <v>3.3314771940795601E-2</v>
      </c>
      <c r="L147" s="81">
        <v>9.2768903050977798E-3</v>
      </c>
      <c r="M147" s="80">
        <v>1.4798747950146325E-2</v>
      </c>
      <c r="P147" s="5">
        <f t="shared" si="12"/>
        <v>0</v>
      </c>
      <c r="Q147" s="5">
        <f t="shared" si="13"/>
        <v>-5.8980598183211441E-17</v>
      </c>
    </row>
    <row r="148" spans="1:19" ht="12" customHeight="1">
      <c r="A148" s="18">
        <v>2009</v>
      </c>
      <c r="B148" s="17">
        <v>0.32212720283198837</v>
      </c>
      <c r="C148" s="77">
        <v>1.9736746787209693E-2</v>
      </c>
      <c r="D148" s="43">
        <f t="shared" si="7"/>
        <v>0.26924625597040514</v>
      </c>
      <c r="E148" s="79">
        <v>0.10404140285806736</v>
      </c>
      <c r="F148" s="79">
        <v>3.3144200074373499E-2</v>
      </c>
      <c r="G148" s="78">
        <v>0.16520485311233779</v>
      </c>
      <c r="H148" s="15">
        <v>0.32212720283198837</v>
      </c>
      <c r="I148" s="77">
        <v>0.17904574936130552</v>
      </c>
      <c r="J148" s="77">
        <v>9.0864555714927339E-2</v>
      </c>
      <c r="K148" s="77">
        <v>3.8998698463752583E-2</v>
      </c>
      <c r="L148" s="76">
        <v>1.3218199292002918E-2</v>
      </c>
      <c r="M148" s="75">
        <v>1.8313539970754578E-2</v>
      </c>
      <c r="P148" s="5">
        <f t="shared" si="12"/>
        <v>0</v>
      </c>
      <c r="Q148" s="5">
        <f t="shared" si="13"/>
        <v>0</v>
      </c>
    </row>
    <row r="149" spans="1:19" ht="12" customHeight="1" thickBot="1">
      <c r="A149" s="12">
        <v>2010</v>
      </c>
      <c r="B149" s="11">
        <v>0.29248502465778742</v>
      </c>
      <c r="C149" s="72">
        <v>2.4494979175683045E-2</v>
      </c>
      <c r="D149" s="43">
        <f t="shared" si="7"/>
        <v>0.22607714574486754</v>
      </c>
      <c r="E149" s="74">
        <v>0.10554266733252016</v>
      </c>
      <c r="F149" s="74">
        <v>4.191289973723681E-2</v>
      </c>
      <c r="G149" s="73">
        <v>0.12053447841234738</v>
      </c>
      <c r="H149" s="9">
        <v>0.29248502465778742</v>
      </c>
      <c r="I149" s="72">
        <v>0.13696426694204375</v>
      </c>
      <c r="J149" s="72">
        <v>9.2210671253573809E-2</v>
      </c>
      <c r="K149" s="72">
        <v>4.9409833663148481E-2</v>
      </c>
      <c r="L149" s="71">
        <v>1.3900252799021334E-2</v>
      </c>
      <c r="M149" s="70">
        <v>2.1436397545585711E-2</v>
      </c>
      <c r="P149" s="5">
        <f t="shared" si="12"/>
        <v>0</v>
      </c>
      <c r="Q149" s="5">
        <f t="shared" si="13"/>
        <v>4.5102810375396984E-17</v>
      </c>
    </row>
    <row r="150" spans="1:19" ht="13.05" customHeight="1" thickTop="1"/>
    <row r="154" spans="1:19" ht="12" customHeight="1">
      <c r="C154" s="5"/>
      <c r="D154" s="5"/>
      <c r="E154" s="5"/>
    </row>
    <row r="156" spans="1:19" ht="12" customHeight="1">
      <c r="S156" s="69"/>
    </row>
  </sheetData>
  <mergeCells count="6">
    <mergeCell ref="B6:L6"/>
    <mergeCell ref="A3:M3"/>
    <mergeCell ref="A7:A8"/>
    <mergeCell ref="B7:G7"/>
    <mergeCell ref="H7:L7"/>
    <mergeCell ref="M6:M8"/>
  </mergeCells>
  <printOptions horizontalCentered="1" verticalCentered="1"/>
  <pageMargins left="0.79000000000000015" right="0.79000000000000015" top="0.98" bottom="0.98" header="0.51" footer="0.51"/>
  <pageSetup paperSize="9" scale="46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4</vt:i4>
      </vt:variant>
      <vt:variant>
        <vt:lpstr>Graphiques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9" baseType="lpstr">
      <vt:lpstr>EurostatGDPData</vt:lpstr>
      <vt:lpstr>InterwarGDP</vt:lpstr>
      <vt:lpstr>TableUK7</vt:lpstr>
      <vt:lpstr>Table FR.7</vt:lpstr>
      <vt:lpstr>F0</vt:lpstr>
      <vt:lpstr>F1</vt:lpstr>
      <vt:lpstr>F2</vt:lpstr>
      <vt:lpstr>F3</vt:lpstr>
      <vt:lpstr>F4</vt:lpstr>
      <vt:lpstr>F5</vt:lpstr>
      <vt:lpstr>F6</vt:lpstr>
      <vt:lpstr>F0EN</vt:lpstr>
      <vt:lpstr>F2EN</vt:lpstr>
      <vt:lpstr>F3EN</vt:lpstr>
      <vt:lpstr>F0FR</vt:lpstr>
      <vt:lpstr>F2FR</vt:lpstr>
      <vt:lpstr>F3FR</vt:lpstr>
      <vt:lpstr>'Table FR.7'!Print_Titles</vt:lpstr>
      <vt:lpstr>TableUK7!Print_Titles</vt:lpstr>
    </vt:vector>
  </TitlesOfParts>
  <Company>PSE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t.piketty</dc:creator>
  <cp:lastModifiedBy>Thomas Piketty</cp:lastModifiedBy>
  <cp:lastPrinted>2014-01-19T14:06:10Z</cp:lastPrinted>
  <dcterms:created xsi:type="dcterms:W3CDTF">2013-01-17T10:49:51Z</dcterms:created>
  <dcterms:modified xsi:type="dcterms:W3CDTF">2016-02-26T18:11:03Z</dcterms:modified>
</cp:coreProperties>
</file>